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87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<sst xmlns="http://schemas.openxmlformats.org/spreadsheetml/2006/main" count="513" uniqueCount="297">
  <si>
    <t>4.0</t>
  </si>
  <si>
    <t>m²</t>
  </si>
  <si>
    <t>5.0</t>
  </si>
  <si>
    <t>CÓDIGO</t>
  </si>
  <si>
    <t>ITEM</t>
  </si>
  <si>
    <t>DISCRIMINAÇÃO DO SERVIÇO</t>
  </si>
  <si>
    <t>UNIDADE</t>
  </si>
  <si>
    <t>QUANTIDADE</t>
  </si>
  <si>
    <t>1.0</t>
  </si>
  <si>
    <t>1.1</t>
  </si>
  <si>
    <t>1.2</t>
  </si>
  <si>
    <t>1.3</t>
  </si>
  <si>
    <t>m³</t>
  </si>
  <si>
    <t>1.4</t>
  </si>
  <si>
    <t>t</t>
  </si>
  <si>
    <t>1.5</t>
  </si>
  <si>
    <t>1.6</t>
  </si>
  <si>
    <t>1.7</t>
  </si>
  <si>
    <t>1.8</t>
  </si>
  <si>
    <t>SUB - TOTAL TERRAPLENAGEM</t>
  </si>
  <si>
    <t>2.0</t>
  </si>
  <si>
    <t>PAVIMENTAÇÃO</t>
  </si>
  <si>
    <t>3.0</t>
  </si>
  <si>
    <t>BDI: 35%</t>
  </si>
  <si>
    <t>%</t>
  </si>
  <si>
    <t>TOTAL GERAL</t>
  </si>
  <si>
    <t>TERRAPLENAGEM</t>
  </si>
  <si>
    <t>m</t>
  </si>
  <si>
    <t>Meio fio de concreto MFC-01, inclusive caiação</t>
  </si>
  <si>
    <t>Sinalização vertical com chapa revestida em película</t>
  </si>
  <si>
    <t>SUB - TOTAL PAVIMENTAÇÃO</t>
  </si>
  <si>
    <t>OBRAS DE ARTE CORRENTE E DRENAGEM</t>
  </si>
  <si>
    <t>SUB - TOTAL OBRAS DE ARTE CORRENTE E DRENAGEM</t>
  </si>
  <si>
    <t>2.1</t>
  </si>
  <si>
    <t>2.3</t>
  </si>
  <si>
    <t>Escavação e carga de material de 1ª categoria com escavadeira em Vias Urbanas</t>
  </si>
  <si>
    <t>DER-ES</t>
  </si>
  <si>
    <t>ÓRGÃO</t>
  </si>
  <si>
    <t>3.1</t>
  </si>
  <si>
    <t>2.2</t>
  </si>
  <si>
    <t>3.2</t>
  </si>
  <si>
    <t>3.3</t>
  </si>
  <si>
    <t>REVESTIMENTO: CBUQ faixa "C"</t>
  </si>
  <si>
    <t>Sinalização horizontal TMD&gt;600, vida útil 3 anos, Taxa&gt;3,0 kg/m² (material termoplastico)</t>
  </si>
  <si>
    <t>Aluguel de container p/ escritório com ar condicionado, isolamento term/acust., 2 luminárias, janela de vidro, tomadas computador e telefone</t>
  </si>
  <si>
    <t>Aluguel de container para almoxarifado</t>
  </si>
  <si>
    <t>INSTALAÇÃO MANUT. CANTEIRO MOBILIZAÇÃO, DESMOBILIZAÇÃO, PLACAS DE OBRAS</t>
  </si>
  <si>
    <t>SUB - TOTAL INSTALAÇÃO MANUT. CANTEIRO MOBILIZAÇÃO, DESMOBILIZAÇÃO, PLACAS DE OBRAS</t>
  </si>
  <si>
    <t>Aluguel de container tipo refeitório simples, c/ 1 aparelho de ar condicionado, 2 luminárias e 2 janelas de vidro</t>
  </si>
  <si>
    <t>Aluguel de container tipo sanitário com 3 vasos sanitários, lavatório, mictório, 5 chuveiros, 2 venezianas e piso especial</t>
  </si>
  <si>
    <t>Rede de esgoto, contendo fossa e filtro, incl. tubos e conexões de ligação entre caixas, considerando distância de 25m</t>
  </si>
  <si>
    <t>Rede de luz, incl. padrão entr. energia trifás. cabo ligação até barracões, quadro distrib., disj. e chave de força, cons. 20m entre padrão entr.e QDG</t>
  </si>
  <si>
    <t>Reservatório de fibra de vidro de 1000 L, incl. suporte em madeira de 7x12cm, elevado de 4m</t>
  </si>
  <si>
    <t>CBUQ (camada pronta-faixa"C") exclusive fornecimento.do CAP e transporte de todos os materiais</t>
  </si>
  <si>
    <t>Imprimação exclusive fornecimento e transporte comercial do material betuminoso</t>
  </si>
  <si>
    <t>CM-30, fornecimento</t>
  </si>
  <si>
    <t>CAP-50/70, fornecimento</t>
  </si>
  <si>
    <t>1 - O BDI ADOTADO FOI DE 35% PARA TODOS OS SERVIÇOS, TENDO EM VISTA QUE GRANDE PARTE DO ORÇAMENTO É COMPOSTO POR SERVIÇOS DO DER-ES</t>
  </si>
  <si>
    <t>1.9</t>
  </si>
  <si>
    <t>1.10</t>
  </si>
  <si>
    <t>1.11</t>
  </si>
  <si>
    <t>SERVIÇOS</t>
  </si>
  <si>
    <t>Base de brita graduada, inclusive fornecimento, exclusive transporte da brita em Vias Urbanas (Base e Sub-base)</t>
  </si>
  <si>
    <t>FORNECIMENTO</t>
  </si>
  <si>
    <t>TRANSPORTE, CARGA E DESCARGA</t>
  </si>
  <si>
    <t>SUB - TOTAL SINALIZAÇÃO</t>
  </si>
  <si>
    <t>2.4</t>
  </si>
  <si>
    <t>2.5</t>
  </si>
  <si>
    <t>2.6</t>
  </si>
  <si>
    <t>3.1.1</t>
  </si>
  <si>
    <t>3.1.2</t>
  </si>
  <si>
    <t>3.1.3</t>
  </si>
  <si>
    <t>3.1.4</t>
  </si>
  <si>
    <t>3.2.1</t>
  </si>
  <si>
    <t>3.2.2</t>
  </si>
  <si>
    <t>3.2.3</t>
  </si>
  <si>
    <t>3.3.1</t>
  </si>
  <si>
    <t>3.3.1.1</t>
  </si>
  <si>
    <t>3.3.1.2</t>
  </si>
  <si>
    <t>3.3.1.3</t>
  </si>
  <si>
    <t>3.3.1.4</t>
  </si>
  <si>
    <t>3.3.2</t>
  </si>
  <si>
    <t>3.3.2.1</t>
  </si>
  <si>
    <t>3.3.3</t>
  </si>
  <si>
    <t>3.3.3.1</t>
  </si>
  <si>
    <t>3.3.4</t>
  </si>
  <si>
    <t>3.3.4.1</t>
  </si>
  <si>
    <t>5.1</t>
  </si>
  <si>
    <t>5.2</t>
  </si>
  <si>
    <t>1.12</t>
  </si>
  <si>
    <t>RODOVIA: Municipal</t>
  </si>
  <si>
    <t>TRECHO: Viaduto da Rua Leopoldo C. Rangel x Avenida Venâncio Flores</t>
  </si>
  <si>
    <t>LOCAL: Aracruz-ES</t>
  </si>
  <si>
    <t>Emulsão RR-2C, fornecimento</t>
  </si>
  <si>
    <t>Placa de obra nas dimensões de 3,0 x 6,0 m, padrão PMA</t>
  </si>
  <si>
    <t>Cerca de arame farpado 4 fios com mourões a cada 2,0 m, esticadores de madeira, a cada 20,0 m, inclusive transporte de mourão e arame farpado)</t>
  </si>
  <si>
    <t>Rede de água c/ padrão de entrada d'água diâm. 3/4" conf. CESAN, incl. tubos e conexões p/ aliment., distrib., extravas. e limp., cons. o padrão a 25m.</t>
  </si>
  <si>
    <t>mês</t>
  </si>
  <si>
    <t xml:space="preserve">Aluguel de container tipo vestiário, 2 luminárias, piso especial e janela </t>
  </si>
  <si>
    <t>Mobilização e desmobilização de container acima de 150 km</t>
  </si>
  <si>
    <t xml:space="preserve">Equipe de Topografia ( Mão de Obra ) </t>
  </si>
  <si>
    <t>FUNDAÇÕES</t>
  </si>
  <si>
    <t xml:space="preserve">Escavação mecânica em material de 1ª cat. H-&gt; 0,00 a 1,50 m </t>
  </si>
  <si>
    <t>Espalhamento de material de 1ª categoria com trator de esteiras</t>
  </si>
  <si>
    <t>Reaterro de cavas c/ compactação manual (apiloamento)</t>
  </si>
  <si>
    <t>Sondagem de simples reconhecimento tipo SPT, incl. deslocamento local do equipamento até 500 m</t>
  </si>
  <si>
    <t>Mobilização e desmobilização de equipe e equipamento de sondagem rotativa, inclusive deslocamento na Grande Vitória</t>
  </si>
  <si>
    <t>Mobilização e desmobilização de equipamento de perfuração de estaca hélice</t>
  </si>
  <si>
    <t>Und.</t>
  </si>
  <si>
    <t>Execução de estaca perfurada do tipo hélice contínua Ø 400 mm, exceto materiais</t>
  </si>
  <si>
    <t>Aço CA-50, fornecimento, dobragem e colocação nas formas ( preço médio das bitolas )</t>
  </si>
  <si>
    <t>Kg</t>
  </si>
  <si>
    <t>INFRAESTRUTURA E MESOESTRUTURA</t>
  </si>
  <si>
    <t>Enrocamento de pedra arrumada com pá carregadeira e escavadeira, inclusive fornecimento, exclusive transporte da pedra</t>
  </si>
  <si>
    <t xml:space="preserve">Dreno ou Barbacã em tubo PVC, diâmetro de 2" </t>
  </si>
  <si>
    <t>Manta Geotêxtil não tecida com resistência longitudinal a tração 10kN/m, fornecimento e aplicação</t>
  </si>
  <si>
    <t>Colchão drenante com brita 1, inclusive fornecimento, espalhamento, compactação e transporte da brita</t>
  </si>
  <si>
    <t>SUPERESTRUTURA</t>
  </si>
  <si>
    <t>Formas planas de madeirit meso e superestrutura sem reaproveitamento esp. -&gt; 17 mm</t>
  </si>
  <si>
    <t>Guarda corpo metálico</t>
  </si>
  <si>
    <t>Placas pré-moldadas para forma de tabuleiro de ponte (pré-lajes)</t>
  </si>
  <si>
    <t>Dreno de PVC D -&gt; 100 mm</t>
  </si>
  <si>
    <t>Aparelho de apoio de neoprene fretado, fornecimento e assentamento, inclusive grauteamento e transporte do neoprene</t>
  </si>
  <si>
    <t>dm³</t>
  </si>
  <si>
    <t>Base de brita graduada, inclusive fornecimento e transporte da brita</t>
  </si>
  <si>
    <t>ton.</t>
  </si>
  <si>
    <t>Andaime de madeira para altura até 7 m, compreendendo montagem e desmontagem</t>
  </si>
  <si>
    <t>Lançamento de vigas pré-moldadas de 55tf, inclusive equipamento e mão de obra.</t>
  </si>
  <si>
    <t>Preparo e colocação de 10 cordoalhas de 1/2" (Aço CP-190 RB) nas formas,  inclusive injeção de nata de cimento</t>
  </si>
  <si>
    <t>Cone de ancoragem de cabo de aço com 10 cordoalhas de 1/2", inclusive protensão dos cabos</t>
  </si>
  <si>
    <t>1.13</t>
  </si>
  <si>
    <t>1.14</t>
  </si>
  <si>
    <t>Aquisição de solo de jazida em Vias Urbanas</t>
  </si>
  <si>
    <t>6.0</t>
  </si>
  <si>
    <t>OBRA DE ARTE ESPECIAL - VIADUTO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</si>
  <si>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</si>
  <si>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</si>
  <si>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</si>
  <si>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</si>
  <si>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</si>
  <si>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</si>
  <si>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</si>
  <si>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</si>
  <si>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</si>
  <si>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</si>
  <si>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</si>
  <si>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</si>
  <si>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</si>
  <si>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</si>
  <si>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</si>
  <si>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</si>
  <si>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</si>
  <si>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</si>
  <si>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</si>
  <si>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</si>
  <si>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</si>
  <si>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</si>
  <si>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</si>
  <si>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</si>
  <si>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</si>
  <si>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</si>
  <si>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</si>
  <si>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</si>
  <si>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</si>
  <si>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</si>
  <si>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</si>
  <si>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</si>
  <si>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</si>
  <si>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</si>
  <si>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</si>
  <si>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</si>
  <si>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</si>
  <si>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</si>
  <si>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</si>
  <si>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</si>
  <si>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</si>
  <si>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</si>
  <si>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SUB - TOTAL OBRA DE ARTE ESPECIAL - VIADUTO</t>
  </si>
  <si>
    <t>Mobilização e desmobilização de equipe e equipamento de sondagem SPT, inclusive deslocamento na Grande Vitória</t>
  </si>
  <si>
    <t>CBUQ (camada pronta - capa) inclusive fornecimento e transporte comercial do CAP, exclusive transporte da massa</t>
  </si>
  <si>
    <t>Pintura de ligação inclusive fornecimento e transporte comercial do material betuminoso</t>
  </si>
  <si>
    <t>Areia para CBUQ - DMT - XP = 1,50</t>
  </si>
  <si>
    <t>Limpeza, desmatamento e destocamento de árvores com diâmetro até 15cm, com trator de esteira</t>
  </si>
  <si>
    <t>2.7</t>
  </si>
  <si>
    <t>1.15</t>
  </si>
  <si>
    <t>und</t>
  </si>
  <si>
    <t xml:space="preserve">und </t>
  </si>
  <si>
    <t>Religação de rede de água em PVC DN 20 mm, inclusive conexões, em Vias Urbanas</t>
  </si>
  <si>
    <t>Religação de rede de água em PVC DN 25 mm, inclusive conexões, em Vias Urbanas</t>
  </si>
  <si>
    <t>Religação de rede de água em PVC DN 32 mm, inclusive conexões, em Vias Urbanas</t>
  </si>
  <si>
    <t>4.1</t>
  </si>
  <si>
    <t>4.2</t>
  </si>
  <si>
    <t>4.3</t>
  </si>
  <si>
    <t>4.4</t>
  </si>
  <si>
    <t>4.5</t>
  </si>
  <si>
    <t>SINALIZAÇÃO E OBRAS COMPLEMENTARES</t>
  </si>
  <si>
    <t>5.3</t>
  </si>
  <si>
    <t>5.4</t>
  </si>
  <si>
    <t>5.5</t>
  </si>
  <si>
    <t>5.6</t>
  </si>
  <si>
    <t>Calçada de concreto fck-&gt;15 MP, camurçado c/ argam. cimento e areia 1:4, lastro de brita e 8 cm de concreto, incl. preparo da caixa e transp. da brita</t>
  </si>
  <si>
    <t>Grama em placas em taludes com estacas de madeira, fornecimento e plantio</t>
  </si>
  <si>
    <t>Ladrilho hidráulico (argamassa cimento e areia 1:4), fornecimento e assentamento</t>
  </si>
  <si>
    <t>Demolição de edificações</t>
  </si>
  <si>
    <t>7.0</t>
  </si>
  <si>
    <t>ILUMINAÇÃO PÚBLICA</t>
  </si>
  <si>
    <t>Material proveniente de empréstimo para o trecho - XP=10,0 - XR=0,0</t>
  </si>
  <si>
    <t>Composição IOPES/MERCADO 2013</t>
  </si>
  <si>
    <t>7.1</t>
  </si>
  <si>
    <t>7.2</t>
  </si>
  <si>
    <t>7.3</t>
  </si>
  <si>
    <t>7.4</t>
  </si>
  <si>
    <t>7.5</t>
  </si>
  <si>
    <t>Poste de aço ornamental decorativo, Incluindo 01 Luminaria de LED com potência mínima de 90W. (Fornecimento e instalacao)</t>
  </si>
  <si>
    <t>Projetor de LED potência mínima de100W (Fornecimento e Instalação)</t>
  </si>
  <si>
    <t>Poste de aço ornamental modelo Curvo Simples Incluindo 01 Luminaria de LED com potência mínima 120W. (Fornecimento e instalacao)</t>
  </si>
  <si>
    <t>Poste de aço, reto, conico continuo, altura de 12m, com sapata. Incluindo 02 Luminariasde LED com potência mínima de 180W. (Fornecimento e instalação)</t>
  </si>
  <si>
    <t>Poste de aço, reto, conico continuo, altura de 12m, com sapata. Incluindo 04 Luminarias de LED com potência mínima de 180W. (Fornecimento e instalação)</t>
  </si>
  <si>
    <t>ELETRODUTOS/CAIXAS/EMBUTIDOS</t>
  </si>
  <si>
    <t>ELETRODUTO CORRUGADO PEAD, DIÂMETRO Ø2" MARCA REFERÊNCIA KANAFLEX OU EQUIVALENTE</t>
  </si>
  <si>
    <t>Caixa de passagem de alvenaria de blocos de concreto 9x19x39cm, dimensões de 30x30x50cm, com revestimento interno em chapisco e reboco, tampa de concreto esp.5cm e lastro de brita 5 cm</t>
  </si>
  <si>
    <t>Derivação do ramal de entrada subterrânea em baixa tensão, trifásico</t>
  </si>
  <si>
    <t>DIVERSOS</t>
  </si>
  <si>
    <t>Fita isolante em rolo de 19mm x 20 m, número 33 Scoth ou equivalente</t>
  </si>
  <si>
    <t>Arame galvanizado 12 BWG (0.048 kg/m)</t>
  </si>
  <si>
    <t>FIOS / CABOS</t>
  </si>
  <si>
    <t>Cabo de cobre termoplástico, com isolamento para 1000V, seção de 2.5 mm2</t>
  </si>
  <si>
    <t>Cabo de cobre termoplástico, com isolamento para 1000V, seção de 4.0 mm2</t>
  </si>
  <si>
    <t>Fio ou cabo de cobre termoplástico, com isolamento para 1000V, seção de 10.0 mm2</t>
  </si>
  <si>
    <t>Fio ou cabo de cobre termoplástico, com isolamento para 1000V, seção de 6.0 mm2</t>
  </si>
  <si>
    <t>3.1.5</t>
  </si>
  <si>
    <t>Pavimentação com blocos de concreto (35 MPa), esp. -&gt; 10 cm, sobre colchão areia esp.-&gt; 5cm, inclusive fornecimento e transporte dos blocos e areia</t>
  </si>
  <si>
    <t>3.1.6</t>
  </si>
  <si>
    <t>Remoção e reassentamento de blocos de concreto, inclusive perdas em Vias Urbanas</t>
  </si>
  <si>
    <t>3.3.1.5</t>
  </si>
  <si>
    <t>Concreto estrutural fck -&gt; 30,0 MPa</t>
  </si>
  <si>
    <t>Imprimação inclusive fornecimento e transporte comercial do material betuminoso</t>
  </si>
  <si>
    <t>6.3.20</t>
  </si>
  <si>
    <t>6.3.21</t>
  </si>
  <si>
    <t>Concreto Simples Usinado celular leve com adição de 12% de pérolas de isopor (EPS)</t>
  </si>
  <si>
    <t>Tapume de chapa de compensado resinado esp. 6mm, 2,20 x 1,10m dispondo de abertura e portão. com 2,20m de altura, incl. Pintura</t>
  </si>
  <si>
    <t>Demolição manual alvenaria tijolo furado assentado com argamassa</t>
  </si>
  <si>
    <t>Demolição manual de concreto armado</t>
  </si>
  <si>
    <t>5.7</t>
  </si>
  <si>
    <t>5.8</t>
  </si>
  <si>
    <t>Material proveniente de abertura de caixa no trecho para bota-fora e material de demolição - XP=10,0 - XR=0,0</t>
  </si>
  <si>
    <t>Remanejamento de ligação e religação de redes de esgoto</t>
  </si>
  <si>
    <t>Filler para CBUQ - DMT - XP = 5,00</t>
  </si>
  <si>
    <t>Brita Graduada para Base e/ou Sub-base- DMT = XP = 2,90</t>
  </si>
  <si>
    <t>Brita para CBUQ - DMT - XP = 59,80</t>
  </si>
  <si>
    <t>CAP-50/70 - DMT = XP = 670,00</t>
  </si>
  <si>
    <t>CM-30 - DMT = XP = 615,00</t>
  </si>
  <si>
    <t>RR-2C - DMT = XP = 615,00</t>
  </si>
  <si>
    <t>Massa Asfáltica - DMT = XP = 57,00</t>
  </si>
  <si>
    <t>Concreto estrutural fck -&gt; 15,0 Mpa (canteiro de concreto)</t>
  </si>
  <si>
    <t>5.9</t>
  </si>
  <si>
    <t>Transporte do Fornecimento de blocos - XP = 3,50</t>
  </si>
  <si>
    <t>4.6</t>
  </si>
  <si>
    <t>Caixa Boca de Lobo em bloco pré-moldado 1,20 x 1,20m</t>
  </si>
  <si>
    <t>3.1.7</t>
  </si>
  <si>
    <t>Fresagem de pavimento asfáltico a frio, esp. até 15cm, exclusive transporte de materiais, em Vias Urbanas</t>
  </si>
  <si>
    <t>Compactação de aterros 100% PN em Vias Urbanas</t>
  </si>
  <si>
    <t>Pintura de ligação exclusive fornecimento e transporte comercial do material betuminoso</t>
  </si>
  <si>
    <t>Perda dos blocos para bota-fora e material de fresagem - XP = 10,00</t>
  </si>
  <si>
    <t>Roçada manual com roçadeira costal e ferramentas manuais inclusive limpeza</t>
  </si>
  <si>
    <t>BASE DE CÁLCULO: DER-ES/NOV 2013</t>
  </si>
  <si>
    <t>Espalhamento / regularização / compactação de material em bota-fora</t>
  </si>
  <si>
    <t>Transporte de material de 1ª  categoria - Local com DMT de 5,1 a 10,0 Km - (0,477XP+0,530XR+0,993) x (BDI 35%)</t>
  </si>
  <si>
    <t>TR-202-00 (Comercial - Caminhão basculante) - (Y = 0,477XP+0,496XR) x (BDI = 35%)</t>
  </si>
  <si>
    <t>TR-302-00 (Mat. Asf. Q. DNIT) -  (Y = (0,338XP+0,464XR+24,255) x (BDI = 35%)</t>
  </si>
  <si>
    <t>TR-303 (Mat. Asf. F. DNIT) - (Y = (0,309XP+0,417XR+30,830) x (BDI = 35%)</t>
  </si>
  <si>
    <t>TR-301-00 (Massa Asfáltica) - (Y = 0,717XP+0,745XR+5,520) x (BDI = 35%)</t>
  </si>
  <si>
    <t xml:space="preserve">Sondagem rotativa em rocha sã ou fraturada inclusive deslocamento local do equipamento até 500m </t>
  </si>
  <si>
    <t>Formas planas de madeira sem reaproveitamento (forma perdida), inclusive fornecimento e transporte das madeiras</t>
  </si>
  <si>
    <t>Concreto de Regularização, tudo incluído</t>
  </si>
  <si>
    <t>Concreto estrutural fck -&gt; 25,0 MPa com plastificante, tudo incluido</t>
  </si>
  <si>
    <t>Escoramento de O.A.E. diretamente sobre o solo inclusive fornecimento e transporte das madeiras (altura média de 6,00m)</t>
  </si>
  <si>
    <t>Concreto estrutural fck -&gt; 35,0 MPa com micro-silica e Sikacrete BR ou equivalente</t>
  </si>
  <si>
    <t>Junta de dilatação elástica pré-moldada p/ concreto, tipo fungenband em perfil O-12 de PVC alta densidade, Uniontech ou equival. fornecim./colocação (mastique elástico)</t>
  </si>
  <si>
    <t>Junta perfil elastomérico de vedação p/pontes c/abertura média de 25mm ± 10 mm, inclus. lábios poliméricos-Marca Ref JEENE-JJ2540 VV (constr.)</t>
  </si>
  <si>
    <t>Bonificação de 15% sobre Materiais Betuminosos.</t>
  </si>
  <si>
    <t>Escoramento de O.A.E. diretamente sobre o solo inclusive fornecimento e transporte das madeiras(altura média de 6,00m)</t>
  </si>
  <si>
    <t>Composição</t>
  </si>
  <si>
    <t>2 - PARA SERVIÇOS DO DER-ES A DATA BASE FOI A ÚLTIMA CORRENTE, DATADO DE NOVEMBRO DE 2013.</t>
  </si>
  <si>
    <t>SUB - TOTAL DA ILUMINAÇÃO PÚBLICA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</si>
  <si>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</si>
  <si>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</si>
  <si>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</si>
  <si>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</si>
  <si>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</si>
  <si>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</si>
  <si>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</si>
  <si>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</si>
  <si>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</si>
  <si>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Bonificação de 15,0% sobre Materiais Betuminosos</t>
  </si>
  <si>
    <t>LABOR - UFES  NOV/2013</t>
  </si>
  <si>
    <t>PLANILHA DE QUANTITATIVOS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</si>
</sst>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0.0"/>
    <numFmt numFmtId="181" formatCode="0.0%"/>
    <numFmt numFmtId="182" formatCode="#,##0.000_);\(#,##0.000\)"/>
    <numFmt numFmtId="183" formatCode="#,##0.0000_);\(#,##0.0000\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_-[$R$-416]\ * #,##0.00_-;\-[$R$-416]\ * #,##0.00_-;_-[$R$-416]\ * &quot;-&quot;??_-;_-@_-"/>
    <numFmt numFmtId="188" formatCode="0.0000"/>
    <numFmt numFmtId="189" formatCode="0.000"/>
    <numFmt numFmtId="190" formatCode="0.000000"/>
    <numFmt numFmtId="191" formatCode="0.0000000"/>
    <numFmt numFmtId="192" formatCode="0.00000"/>
    <numFmt numFmtId="193" formatCode="0.00000000"/>
    <numFmt numFmtId="194" formatCode="00"/>
    <numFmt numFmtId="195" formatCode="#,##0.0"/>
    <numFmt numFmtId="196" formatCode="#,##0.00_ ;\-#,##0.00\ 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00000000%"/>
    <numFmt numFmtId="208" formatCode="0.00000000000000%"/>
    <numFmt numFmtId="209" formatCode="0.000000000000000%"/>
    <numFmt numFmtId="210" formatCode="0.0000000000000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sz val="7"/>
      <color indexed="8"/>
      <name val="Arial"/>
      <family val="2"/>
    </font>
    <font>
      <sz val="8.5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.5"/>
      <color theme="1"/>
      <name val="Calibri"/>
      <family val="2"/>
    </font>
    <font>
      <sz val="7"/>
      <color theme="1"/>
      <name val="Arial"/>
      <family val="2"/>
    </font>
    <font>
      <sz val="8.5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ill="0" applyBorder="0" applyAlignment="0" applyProtection="0"/>
    <xf numFmtId="4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4" fontId="4" fillId="33" borderId="11" xfId="60" applyNumberFormat="1" applyFont="1" applyFill="1" applyBorder="1" applyAlignment="1">
      <alignment horizontal="center" vertical="center" wrapText="1"/>
      <protection/>
    </xf>
    <xf numFmtId="4" fontId="4" fillId="33" borderId="11" xfId="60" applyNumberFormat="1" applyFont="1" applyFill="1" applyBorder="1" applyAlignment="1">
      <alignment horizontal="left" vertical="center" wrapText="1"/>
      <protection/>
    </xf>
    <xf numFmtId="0" fontId="5" fillId="0" borderId="0" xfId="60" applyFont="1" applyFill="1" applyBorder="1" applyAlignment="1">
      <alignment vertical="center" wrapText="1"/>
      <protection/>
    </xf>
    <xf numFmtId="0" fontId="47" fillId="0" borderId="0" xfId="0" applyFont="1" applyFill="1" applyAlignment="1">
      <alignment horizontal="center" vertical="center"/>
    </xf>
    <xf numFmtId="0" fontId="5" fillId="0" borderId="11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4" fontId="5" fillId="0" borderId="11" xfId="54" applyNumberFormat="1" applyFont="1" applyFill="1" applyBorder="1" applyAlignment="1">
      <alignment horizontal="left" vertical="center" wrapText="1"/>
      <protection/>
    </xf>
    <xf numFmtId="4" fontId="5" fillId="0" borderId="11" xfId="54" applyNumberFormat="1" applyFont="1" applyFill="1" applyBorder="1" applyAlignment="1">
      <alignment horizontal="center" vertical="center" wrapText="1"/>
      <protection/>
    </xf>
    <xf numFmtId="4" fontId="5" fillId="0" borderId="11" xfId="60" applyNumberFormat="1" applyFont="1" applyFill="1" applyBorder="1" applyAlignment="1">
      <alignment horizontal="center" vertical="center" wrapText="1"/>
      <protection/>
    </xf>
    <xf numFmtId="4" fontId="5" fillId="0" borderId="11" xfId="54" applyNumberFormat="1" applyFont="1" applyFill="1" applyBorder="1" applyAlignment="1">
      <alignment horizontal="left" vertical="center"/>
      <protection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4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left" vertical="center"/>
    </xf>
    <xf numFmtId="9" fontId="48" fillId="0" borderId="11" xfId="63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5" fillId="33" borderId="11" xfId="60" applyFont="1" applyFill="1" applyBorder="1" applyAlignment="1">
      <alignment horizontal="center" vertical="center" wrapText="1"/>
      <protection/>
    </xf>
    <xf numFmtId="3" fontId="4" fillId="33" borderId="11" xfId="54" applyNumberFormat="1" applyFont="1" applyFill="1" applyBorder="1" applyAlignment="1">
      <alignment horizontal="right" vertical="center" wrapText="1"/>
      <protection/>
    </xf>
    <xf numFmtId="0" fontId="46" fillId="0" borderId="11" xfId="0" applyFont="1" applyFill="1" applyBorder="1" applyAlignment="1">
      <alignment horizontal="center"/>
    </xf>
    <xf numFmtId="0" fontId="5" fillId="0" borderId="11" xfId="60" applyFont="1" applyFill="1" applyBorder="1" applyAlignment="1">
      <alignment horizontal="center" vertical="center" wrapText="1"/>
      <protection/>
    </xf>
    <xf numFmtId="4" fontId="4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left" vertical="center" wrapText="1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12" xfId="52"/>
    <cellStyle name="Normal 13" xfId="53"/>
    <cellStyle name="Normal 2" xfId="54"/>
    <cellStyle name="Normal 22" xfId="55"/>
    <cellStyle name="Normal 26" xfId="56"/>
    <cellStyle name="Normal 29" xfId="57"/>
    <cellStyle name="Normal 3" xfId="58"/>
    <cellStyle name="Normal 3 2" xfId="59"/>
    <cellStyle name="Normal 4" xfId="60"/>
    <cellStyle name="Normal 8" xfId="61"/>
    <cellStyle name="Nota" xfId="62"/>
    <cellStyle name="Percent" xfId="63"/>
    <cellStyle name="Saída" xfId="64"/>
    <cellStyle name="Comma" xfId="65"/>
    <cellStyle name="Comma [0]" xfId="66"/>
    <cellStyle name="Texto de Aviso" xfId="67"/>
    <cellStyle name="Texto Explicativo" xfId="68"/>
    <cellStyle name="Título" xfId="69"/>
    <cellStyle name="Título 1" xfId="70"/>
    <cellStyle name="Título 1 1" xfId="71"/>
    <cellStyle name="Título 2" xfId="72"/>
    <cellStyle name="Título 3" xfId="73"/>
    <cellStyle name="Título 4" xfId="74"/>
    <cellStyle name="Total" xfId="75"/>
    <cellStyle name="Vírgula 2" xfId="76"/>
    <cellStyle name="Vírgula 2 2" xfId="77"/>
    <cellStyle name="Vírgula 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PageLayoutView="0" workbookViewId="0" topLeftCell="A1">
      <selection activeCell="F9" sqref="F9"/>
    </sheetView>
  </sheetViews>
  <sheetFormatPr defaultColWidth="15.421875" defaultRowHeight="15"/>
  <cols>
    <col min="1" max="1" width="9.421875" style="1" customWidth="1"/>
    <col min="2" max="2" width="11.28125" style="1" customWidth="1"/>
    <col min="3" max="3" width="6.28125" style="1" bestFit="1" customWidth="1"/>
    <col min="4" max="4" width="102.28125" style="1" customWidth="1"/>
    <col min="5" max="5" width="13.8515625" style="1" customWidth="1"/>
    <col min="6" max="6" width="13.57421875" style="1" customWidth="1"/>
    <col min="7" max="16384" width="15.421875" style="5" customWidth="1"/>
  </cols>
  <sheetData>
    <row r="1" spans="1:6" ht="15.75">
      <c r="A1" s="18" t="s">
        <v>296</v>
      </c>
      <c r="B1" s="18"/>
      <c r="C1" s="18"/>
      <c r="D1" s="18"/>
      <c r="E1" s="18"/>
      <c r="F1" s="18"/>
    </row>
    <row r="2" spans="1:6" ht="18" customHeight="1">
      <c r="A2" s="19" t="s">
        <v>90</v>
      </c>
      <c r="B2" s="19"/>
      <c r="C2" s="19"/>
      <c r="D2" s="19"/>
      <c r="E2" s="20" t="s">
        <v>265</v>
      </c>
      <c r="F2" s="20"/>
    </row>
    <row r="3" spans="1:6" ht="18" customHeight="1">
      <c r="A3" s="19" t="s">
        <v>91</v>
      </c>
      <c r="B3" s="19"/>
      <c r="C3" s="19"/>
      <c r="D3" s="19"/>
      <c r="E3" s="20" t="s">
        <v>42</v>
      </c>
      <c r="F3" s="20"/>
    </row>
    <row r="4" spans="1:6" ht="18" customHeight="1">
      <c r="A4" s="19" t="s">
        <v>92</v>
      </c>
      <c r="B4" s="19"/>
      <c r="C4" s="19"/>
      <c r="D4" s="19"/>
      <c r="E4" s="20" t="s">
        <v>23</v>
      </c>
      <c r="F4" s="20"/>
    </row>
    <row r="5" spans="1:6" ht="11.25">
      <c r="A5" s="7" t="s">
        <v>3</v>
      </c>
      <c r="B5" s="7" t="s">
        <v>37</v>
      </c>
      <c r="C5" s="7" t="s">
        <v>4</v>
      </c>
      <c r="D5" s="7" t="s">
        <v>5</v>
      </c>
      <c r="E5" s="7" t="s">
        <v>6</v>
      </c>
      <c r="F5" s="7" t="s">
        <v>7</v>
      </c>
    </row>
    <row r="6" spans="1:6" ht="17.25" customHeight="1">
      <c r="A6" s="21"/>
      <c r="B6" s="21"/>
      <c r="C6" s="2" t="s">
        <v>8</v>
      </c>
      <c r="D6" s="3" t="s">
        <v>46</v>
      </c>
      <c r="E6" s="21"/>
      <c r="F6" s="21"/>
    </row>
    <row r="7" spans="1:6" ht="17.25" customHeight="1">
      <c r="A7" s="6">
        <v>41500</v>
      </c>
      <c r="B7" s="6" t="s">
        <v>36</v>
      </c>
      <c r="C7" s="6" t="s">
        <v>9</v>
      </c>
      <c r="D7" s="8" t="s">
        <v>94</v>
      </c>
      <c r="E7" s="9" t="s">
        <v>1</v>
      </c>
      <c r="F7" s="10">
        <v>36</v>
      </c>
    </row>
    <row r="8" spans="1:6" ht="17.25" customHeight="1">
      <c r="A8" s="6">
        <v>43338</v>
      </c>
      <c r="B8" s="6" t="s">
        <v>36</v>
      </c>
      <c r="C8" s="6" t="s">
        <v>10</v>
      </c>
      <c r="D8" s="8" t="s">
        <v>264</v>
      </c>
      <c r="E8" s="9" t="s">
        <v>1</v>
      </c>
      <c r="F8" s="10">
        <v>600</v>
      </c>
    </row>
    <row r="9" spans="1:6" ht="22.5">
      <c r="A9" s="6">
        <v>40899</v>
      </c>
      <c r="B9" s="6" t="s">
        <v>36</v>
      </c>
      <c r="C9" s="6" t="s">
        <v>11</v>
      </c>
      <c r="D9" s="8" t="s">
        <v>95</v>
      </c>
      <c r="E9" s="9" t="s">
        <v>27</v>
      </c>
      <c r="F9" s="10">
        <v>100</v>
      </c>
    </row>
    <row r="10" spans="1:6" ht="22.5">
      <c r="A10" s="6">
        <v>41501</v>
      </c>
      <c r="B10" s="6" t="s">
        <v>36</v>
      </c>
      <c r="C10" s="6" t="s">
        <v>13</v>
      </c>
      <c r="D10" s="8" t="s">
        <v>96</v>
      </c>
      <c r="E10" s="9" t="s">
        <v>27</v>
      </c>
      <c r="F10" s="10">
        <v>25</v>
      </c>
    </row>
    <row r="11" spans="1:6" ht="17.25" customHeight="1">
      <c r="A11" s="6">
        <v>41499</v>
      </c>
      <c r="B11" s="6" t="s">
        <v>36</v>
      </c>
      <c r="C11" s="6" t="s">
        <v>15</v>
      </c>
      <c r="D11" s="8" t="s">
        <v>50</v>
      </c>
      <c r="E11" s="9" t="s">
        <v>27</v>
      </c>
      <c r="F11" s="10">
        <v>25</v>
      </c>
    </row>
    <row r="12" spans="1:6" ht="22.5">
      <c r="A12" s="6">
        <v>41503</v>
      </c>
      <c r="B12" s="6" t="s">
        <v>36</v>
      </c>
      <c r="C12" s="6" t="s">
        <v>16</v>
      </c>
      <c r="D12" s="8" t="s">
        <v>51</v>
      </c>
      <c r="E12" s="9" t="s">
        <v>27</v>
      </c>
      <c r="F12" s="10">
        <v>20</v>
      </c>
    </row>
    <row r="13" spans="1:6" ht="17.25" customHeight="1">
      <c r="A13" s="6">
        <v>41527</v>
      </c>
      <c r="B13" s="6" t="s">
        <v>36</v>
      </c>
      <c r="C13" s="6" t="s">
        <v>17</v>
      </c>
      <c r="D13" s="8" t="s">
        <v>52</v>
      </c>
      <c r="E13" s="9" t="s">
        <v>185</v>
      </c>
      <c r="F13" s="10">
        <v>5</v>
      </c>
    </row>
    <row r="14" spans="1:6" ht="17.25" customHeight="1">
      <c r="A14" s="6">
        <v>41578</v>
      </c>
      <c r="B14" s="6" t="s">
        <v>36</v>
      </c>
      <c r="C14" s="6" t="s">
        <v>18</v>
      </c>
      <c r="D14" s="8" t="s">
        <v>44</v>
      </c>
      <c r="E14" s="9" t="s">
        <v>97</v>
      </c>
      <c r="F14" s="10">
        <v>14</v>
      </c>
    </row>
    <row r="15" spans="1:6" ht="17.25" customHeight="1">
      <c r="A15" s="6">
        <v>41579</v>
      </c>
      <c r="B15" s="6" t="s">
        <v>36</v>
      </c>
      <c r="C15" s="6" t="s">
        <v>58</v>
      </c>
      <c r="D15" s="8" t="s">
        <v>45</v>
      </c>
      <c r="E15" s="9" t="s">
        <v>97</v>
      </c>
      <c r="F15" s="10">
        <v>14</v>
      </c>
    </row>
    <row r="16" spans="1:6" ht="17.25" customHeight="1">
      <c r="A16" s="6">
        <v>41678</v>
      </c>
      <c r="B16" s="6" t="s">
        <v>36</v>
      </c>
      <c r="C16" s="6" t="s">
        <v>59</v>
      </c>
      <c r="D16" s="8" t="s">
        <v>48</v>
      </c>
      <c r="E16" s="9" t="s">
        <v>97</v>
      </c>
      <c r="F16" s="10">
        <v>14</v>
      </c>
    </row>
    <row r="17" spans="1:6" ht="17.25" customHeight="1">
      <c r="A17" s="6">
        <v>41454</v>
      </c>
      <c r="B17" s="6" t="s">
        <v>36</v>
      </c>
      <c r="C17" s="6" t="s">
        <v>60</v>
      </c>
      <c r="D17" s="8" t="s">
        <v>98</v>
      </c>
      <c r="E17" s="9" t="s">
        <v>97</v>
      </c>
      <c r="F17" s="10">
        <v>14</v>
      </c>
    </row>
    <row r="18" spans="1:6" ht="17.25" customHeight="1">
      <c r="A18" s="6">
        <v>41580</v>
      </c>
      <c r="B18" s="6" t="s">
        <v>36</v>
      </c>
      <c r="C18" s="6" t="s">
        <v>89</v>
      </c>
      <c r="D18" s="8" t="s">
        <v>49</v>
      </c>
      <c r="E18" s="9" t="s">
        <v>97</v>
      </c>
      <c r="F18" s="10">
        <v>14</v>
      </c>
    </row>
    <row r="19" spans="1:6" ht="17.25" customHeight="1">
      <c r="A19" s="6">
        <v>41497</v>
      </c>
      <c r="B19" s="6" t="s">
        <v>36</v>
      </c>
      <c r="C19" s="6" t="s">
        <v>130</v>
      </c>
      <c r="D19" s="8" t="s">
        <v>99</v>
      </c>
      <c r="E19" s="9" t="s">
        <v>185</v>
      </c>
      <c r="F19" s="10">
        <v>5</v>
      </c>
    </row>
    <row r="20" spans="1:6" ht="17.25" customHeight="1">
      <c r="A20" s="6">
        <v>41502</v>
      </c>
      <c r="B20" s="6" t="s">
        <v>36</v>
      </c>
      <c r="C20" s="6" t="s">
        <v>131</v>
      </c>
      <c r="D20" s="8" t="s">
        <v>240</v>
      </c>
      <c r="E20" s="9" t="s">
        <v>27</v>
      </c>
      <c r="F20" s="10">
        <v>452</v>
      </c>
    </row>
    <row r="21" spans="1:6" ht="17.25" customHeight="1">
      <c r="A21" s="6">
        <v>42531</v>
      </c>
      <c r="B21" s="6" t="s">
        <v>36</v>
      </c>
      <c r="C21" s="6" t="s">
        <v>184</v>
      </c>
      <c r="D21" s="8" t="s">
        <v>100</v>
      </c>
      <c r="E21" s="9" t="s">
        <v>97</v>
      </c>
      <c r="F21" s="10">
        <v>7</v>
      </c>
    </row>
    <row r="22" spans="1:6" ht="17.25" customHeight="1">
      <c r="A22" s="22" t="s">
        <v>47</v>
      </c>
      <c r="B22" s="22"/>
      <c r="C22" s="22"/>
      <c r="D22" s="22"/>
      <c r="E22" s="22"/>
      <c r="F22" s="22"/>
    </row>
    <row r="23" spans="1:6" ht="17.25" customHeight="1">
      <c r="A23" s="23"/>
      <c r="B23" s="23"/>
      <c r="C23" s="23"/>
      <c r="D23" s="23"/>
      <c r="E23" s="23"/>
      <c r="F23" s="23"/>
    </row>
    <row r="24" spans="1:6" ht="17.25" customHeight="1">
      <c r="A24" s="21"/>
      <c r="B24" s="21"/>
      <c r="C24" s="2" t="s">
        <v>20</v>
      </c>
      <c r="D24" s="3" t="s">
        <v>26</v>
      </c>
      <c r="E24" s="21"/>
      <c r="F24" s="21"/>
    </row>
    <row r="25" spans="1:6" ht="17.25" customHeight="1">
      <c r="A25" s="6">
        <v>40167</v>
      </c>
      <c r="B25" s="6" t="s">
        <v>36</v>
      </c>
      <c r="C25" s="6" t="s">
        <v>33</v>
      </c>
      <c r="D25" s="8" t="s">
        <v>182</v>
      </c>
      <c r="E25" s="9" t="s">
        <v>1</v>
      </c>
      <c r="F25" s="10">
        <v>1302.02</v>
      </c>
    </row>
    <row r="26" spans="1:6" ht="17.25" customHeight="1">
      <c r="A26" s="6">
        <v>42578</v>
      </c>
      <c r="B26" s="6" t="s">
        <v>36</v>
      </c>
      <c r="C26" s="6" t="s">
        <v>39</v>
      </c>
      <c r="D26" s="8" t="s">
        <v>35</v>
      </c>
      <c r="E26" s="9" t="s">
        <v>12</v>
      </c>
      <c r="F26" s="10">
        <f>F27*1.3</f>
        <v>3380.3250000000003</v>
      </c>
    </row>
    <row r="27" spans="1:6" ht="17.25" customHeight="1">
      <c r="A27" s="6">
        <v>42515</v>
      </c>
      <c r="B27" s="6" t="s">
        <v>36</v>
      </c>
      <c r="C27" s="6" t="s">
        <v>34</v>
      </c>
      <c r="D27" s="11" t="s">
        <v>261</v>
      </c>
      <c r="E27" s="9" t="s">
        <v>12</v>
      </c>
      <c r="F27" s="10">
        <v>2600.25</v>
      </c>
    </row>
    <row r="28" spans="1:6" ht="17.25" customHeight="1">
      <c r="A28" s="6">
        <v>43335</v>
      </c>
      <c r="B28" s="6" t="s">
        <v>36</v>
      </c>
      <c r="C28" s="6" t="s">
        <v>66</v>
      </c>
      <c r="D28" s="11" t="s">
        <v>266</v>
      </c>
      <c r="E28" s="9" t="s">
        <v>12</v>
      </c>
      <c r="F28" s="10">
        <f>40*20*1</f>
        <v>800</v>
      </c>
    </row>
    <row r="29" spans="1:6" ht="17.25" customHeight="1">
      <c r="A29" s="6">
        <v>42510</v>
      </c>
      <c r="B29" s="6" t="s">
        <v>36</v>
      </c>
      <c r="C29" s="6" t="s">
        <v>67</v>
      </c>
      <c r="D29" s="11" t="s">
        <v>132</v>
      </c>
      <c r="E29" s="9" t="s">
        <v>12</v>
      </c>
      <c r="F29" s="10">
        <f>F26</f>
        <v>3380.3250000000003</v>
      </c>
    </row>
    <row r="30" spans="1:6" ht="17.25" customHeight="1">
      <c r="A30" s="21"/>
      <c r="B30" s="21"/>
      <c r="C30" s="2"/>
      <c r="D30" s="3" t="s">
        <v>267</v>
      </c>
      <c r="E30" s="21"/>
      <c r="F30" s="21"/>
    </row>
    <row r="31" spans="1:6" ht="17.25" customHeight="1">
      <c r="A31" s="6">
        <v>60021</v>
      </c>
      <c r="B31" s="6" t="s">
        <v>36</v>
      </c>
      <c r="C31" s="6" t="s">
        <v>68</v>
      </c>
      <c r="D31" s="8" t="s">
        <v>245</v>
      </c>
      <c r="E31" s="9" t="s">
        <v>14</v>
      </c>
      <c r="F31" s="10">
        <f>F28*1.7+744.09+F25*0.2*1.2</f>
        <v>2416.5748000000003</v>
      </c>
    </row>
    <row r="32" spans="1:6" ht="17.25" customHeight="1">
      <c r="A32" s="6">
        <v>60021</v>
      </c>
      <c r="B32" s="6" t="s">
        <v>36</v>
      </c>
      <c r="C32" s="6" t="s">
        <v>183</v>
      </c>
      <c r="D32" s="8" t="s">
        <v>206</v>
      </c>
      <c r="E32" s="9" t="s">
        <v>14</v>
      </c>
      <c r="F32" s="10">
        <f>F29*1.7</f>
        <v>5746.552500000001</v>
      </c>
    </row>
    <row r="33" spans="1:6" ht="17.25" customHeight="1">
      <c r="A33" s="22" t="s">
        <v>19</v>
      </c>
      <c r="B33" s="22"/>
      <c r="C33" s="22"/>
      <c r="D33" s="22"/>
      <c r="E33" s="22"/>
      <c r="F33" s="22"/>
    </row>
    <row r="34" spans="1:6" ht="17.25" customHeight="1">
      <c r="A34" s="23"/>
      <c r="B34" s="23"/>
      <c r="C34" s="23"/>
      <c r="D34" s="23"/>
      <c r="E34" s="23"/>
      <c r="F34" s="23"/>
    </row>
    <row r="35" spans="1:6" ht="17.25" customHeight="1">
      <c r="A35" s="21"/>
      <c r="B35" s="21"/>
      <c r="C35" s="2" t="s">
        <v>22</v>
      </c>
      <c r="D35" s="3" t="s">
        <v>21</v>
      </c>
      <c r="E35" s="21"/>
      <c r="F35" s="21"/>
    </row>
    <row r="36" spans="1:6" ht="17.25" customHeight="1">
      <c r="A36" s="21"/>
      <c r="B36" s="21"/>
      <c r="C36" s="2" t="s">
        <v>38</v>
      </c>
      <c r="D36" s="3" t="s">
        <v>61</v>
      </c>
      <c r="E36" s="21"/>
      <c r="F36" s="21"/>
    </row>
    <row r="37" spans="1:6" ht="17.25" customHeight="1">
      <c r="A37" s="12">
        <v>42483</v>
      </c>
      <c r="B37" s="6" t="s">
        <v>36</v>
      </c>
      <c r="C37" s="12" t="s">
        <v>69</v>
      </c>
      <c r="D37" s="13" t="s">
        <v>62</v>
      </c>
      <c r="E37" s="12" t="s">
        <v>12</v>
      </c>
      <c r="F37" s="14">
        <v>175.74</v>
      </c>
    </row>
    <row r="38" spans="1:6" ht="17.25" customHeight="1">
      <c r="A38" s="12">
        <v>40816</v>
      </c>
      <c r="B38" s="6" t="s">
        <v>36</v>
      </c>
      <c r="C38" s="12" t="s">
        <v>70</v>
      </c>
      <c r="D38" s="13" t="s">
        <v>54</v>
      </c>
      <c r="E38" s="12" t="s">
        <v>1</v>
      </c>
      <c r="F38" s="14">
        <v>370.33000000000004</v>
      </c>
    </row>
    <row r="39" spans="1:6" ht="17.25" customHeight="1">
      <c r="A39" s="12">
        <v>40818</v>
      </c>
      <c r="B39" s="6" t="s">
        <v>36</v>
      </c>
      <c r="C39" s="12" t="s">
        <v>71</v>
      </c>
      <c r="D39" s="13" t="s">
        <v>262</v>
      </c>
      <c r="E39" s="12" t="s">
        <v>1</v>
      </c>
      <c r="F39" s="14">
        <v>1930.55</v>
      </c>
    </row>
    <row r="40" spans="1:6" ht="17.25" customHeight="1">
      <c r="A40" s="12">
        <v>40878</v>
      </c>
      <c r="B40" s="6" t="s">
        <v>36</v>
      </c>
      <c r="C40" s="12" t="s">
        <v>72</v>
      </c>
      <c r="D40" s="13" t="s">
        <v>53</v>
      </c>
      <c r="E40" s="12" t="s">
        <v>14</v>
      </c>
      <c r="F40" s="14">
        <v>287.61</v>
      </c>
    </row>
    <row r="41" spans="1:6" ht="17.25" customHeight="1">
      <c r="A41" s="12">
        <v>42504</v>
      </c>
      <c r="B41" s="6" t="s">
        <v>36</v>
      </c>
      <c r="C41" s="12" t="s">
        <v>230</v>
      </c>
      <c r="D41" s="13" t="s">
        <v>233</v>
      </c>
      <c r="E41" s="12" t="s">
        <v>1</v>
      </c>
      <c r="F41" s="14">
        <v>462.35</v>
      </c>
    </row>
    <row r="42" spans="1:6" ht="17.25" customHeight="1">
      <c r="A42" s="12">
        <v>41133</v>
      </c>
      <c r="B42" s="6" t="s">
        <v>36</v>
      </c>
      <c r="C42" s="12" t="s">
        <v>232</v>
      </c>
      <c r="D42" s="13" t="s">
        <v>260</v>
      </c>
      <c r="E42" s="12" t="s">
        <v>1</v>
      </c>
      <c r="F42" s="14">
        <f>1168.04+762.51</f>
        <v>1930.55</v>
      </c>
    </row>
    <row r="43" spans="1:6" ht="25.5" customHeight="1">
      <c r="A43" s="12">
        <v>40885</v>
      </c>
      <c r="B43" s="6" t="s">
        <v>36</v>
      </c>
      <c r="C43" s="12" t="s">
        <v>259</v>
      </c>
      <c r="D43" s="15" t="s">
        <v>231</v>
      </c>
      <c r="E43" s="12" t="s">
        <v>1</v>
      </c>
      <c r="F43" s="14">
        <v>592.65</v>
      </c>
    </row>
    <row r="44" spans="1:6" ht="17.25" customHeight="1">
      <c r="A44" s="21"/>
      <c r="B44" s="21"/>
      <c r="C44" s="2" t="s">
        <v>40</v>
      </c>
      <c r="D44" s="3" t="s">
        <v>63</v>
      </c>
      <c r="E44" s="21"/>
      <c r="F44" s="21"/>
    </row>
    <row r="45" spans="1:6" ht="17.25" customHeight="1">
      <c r="A45" s="12">
        <v>41360</v>
      </c>
      <c r="B45" s="6" t="s">
        <v>36</v>
      </c>
      <c r="C45" s="12" t="s">
        <v>73</v>
      </c>
      <c r="D45" s="13" t="s">
        <v>56</v>
      </c>
      <c r="E45" s="12" t="s">
        <v>14</v>
      </c>
      <c r="F45" s="14">
        <v>17.26</v>
      </c>
    </row>
    <row r="46" spans="1:6" ht="17.25" customHeight="1">
      <c r="A46" s="12">
        <v>40968</v>
      </c>
      <c r="B46" s="6" t="s">
        <v>36</v>
      </c>
      <c r="C46" s="12" t="s">
        <v>74</v>
      </c>
      <c r="D46" s="13" t="s">
        <v>55</v>
      </c>
      <c r="E46" s="12" t="s">
        <v>14</v>
      </c>
      <c r="F46" s="14">
        <v>0.41</v>
      </c>
    </row>
    <row r="47" spans="1:6" ht="17.25" customHeight="1">
      <c r="A47" s="12">
        <v>40969</v>
      </c>
      <c r="B47" s="6" t="s">
        <v>36</v>
      </c>
      <c r="C47" s="12" t="s">
        <v>75</v>
      </c>
      <c r="D47" s="13" t="s">
        <v>93</v>
      </c>
      <c r="E47" s="12" t="s">
        <v>14</v>
      </c>
      <c r="F47" s="14">
        <v>0.98</v>
      </c>
    </row>
    <row r="48" spans="1:6" ht="17.25" customHeight="1">
      <c r="A48" s="12">
        <v>40972</v>
      </c>
      <c r="B48" s="6" t="s">
        <v>36</v>
      </c>
      <c r="C48" s="12" t="s">
        <v>75</v>
      </c>
      <c r="D48" s="16" t="s">
        <v>294</v>
      </c>
      <c r="E48" s="12" t="s">
        <v>24</v>
      </c>
      <c r="F48" s="14">
        <v>0.15</v>
      </c>
    </row>
    <row r="49" spans="1:6" ht="17.25" customHeight="1">
      <c r="A49" s="21"/>
      <c r="B49" s="21"/>
      <c r="C49" s="2" t="s">
        <v>41</v>
      </c>
      <c r="D49" s="3" t="s">
        <v>64</v>
      </c>
      <c r="E49" s="21"/>
      <c r="F49" s="21"/>
    </row>
    <row r="50" spans="1:6" ht="17.25" customHeight="1">
      <c r="A50" s="21"/>
      <c r="B50" s="21"/>
      <c r="C50" s="2" t="s">
        <v>76</v>
      </c>
      <c r="D50" s="3" t="s">
        <v>268</v>
      </c>
      <c r="E50" s="21"/>
      <c r="F50" s="21"/>
    </row>
    <row r="51" spans="1:6" ht="17.25" customHeight="1">
      <c r="A51" s="12">
        <v>60003</v>
      </c>
      <c r="B51" s="6" t="s">
        <v>36</v>
      </c>
      <c r="C51" s="12" t="s">
        <v>77</v>
      </c>
      <c r="D51" s="13" t="s">
        <v>247</v>
      </c>
      <c r="E51" s="12" t="s">
        <v>14</v>
      </c>
      <c r="F51" s="14">
        <v>5.75</v>
      </c>
    </row>
    <row r="52" spans="1:6" ht="17.25" customHeight="1">
      <c r="A52" s="12">
        <v>60003</v>
      </c>
      <c r="B52" s="6" t="s">
        <v>36</v>
      </c>
      <c r="C52" s="12" t="s">
        <v>78</v>
      </c>
      <c r="D52" s="13" t="s">
        <v>181</v>
      </c>
      <c r="E52" s="12" t="s">
        <v>14</v>
      </c>
      <c r="F52" s="14">
        <v>86.28</v>
      </c>
    </row>
    <row r="53" spans="1:6" ht="17.25" customHeight="1">
      <c r="A53" s="12">
        <v>60003</v>
      </c>
      <c r="B53" s="6" t="s">
        <v>36</v>
      </c>
      <c r="C53" s="12" t="s">
        <v>79</v>
      </c>
      <c r="D53" s="13" t="s">
        <v>248</v>
      </c>
      <c r="E53" s="12" t="s">
        <v>14</v>
      </c>
      <c r="F53" s="14">
        <f>F37*2.2</f>
        <v>386.62800000000004</v>
      </c>
    </row>
    <row r="54" spans="1:6" ht="17.25" customHeight="1">
      <c r="A54" s="12">
        <v>60003</v>
      </c>
      <c r="B54" s="6" t="s">
        <v>36</v>
      </c>
      <c r="C54" s="12" t="s">
        <v>80</v>
      </c>
      <c r="D54" s="13" t="s">
        <v>249</v>
      </c>
      <c r="E54" s="12" t="s">
        <v>14</v>
      </c>
      <c r="F54" s="14">
        <v>178.32</v>
      </c>
    </row>
    <row r="55" spans="1:6" ht="17.25" customHeight="1">
      <c r="A55" s="12">
        <v>60003</v>
      </c>
      <c r="B55" s="6" t="s">
        <v>36</v>
      </c>
      <c r="C55" s="12" t="s">
        <v>234</v>
      </c>
      <c r="D55" s="13" t="s">
        <v>256</v>
      </c>
      <c r="E55" s="12" t="s">
        <v>14</v>
      </c>
      <c r="F55" s="14">
        <v>148.16</v>
      </c>
    </row>
    <row r="56" spans="1:6" ht="17.25" customHeight="1">
      <c r="A56" s="12">
        <v>60003</v>
      </c>
      <c r="B56" s="6" t="s">
        <v>36</v>
      </c>
      <c r="C56" s="12" t="s">
        <v>234</v>
      </c>
      <c r="D56" s="13" t="s">
        <v>263</v>
      </c>
      <c r="E56" s="12" t="s">
        <v>14</v>
      </c>
      <c r="F56" s="14">
        <f>49.54+1930.55*0.05*1.8</f>
        <v>223.2895</v>
      </c>
    </row>
    <row r="57" spans="1:6" ht="17.25" customHeight="1">
      <c r="A57" s="21"/>
      <c r="B57" s="21"/>
      <c r="C57" s="2" t="s">
        <v>81</v>
      </c>
      <c r="D57" s="3" t="s">
        <v>269</v>
      </c>
      <c r="E57" s="21"/>
      <c r="F57" s="21"/>
    </row>
    <row r="58" spans="1:6" ht="17.25" customHeight="1">
      <c r="A58" s="12">
        <v>60007</v>
      </c>
      <c r="B58" s="6" t="s">
        <v>36</v>
      </c>
      <c r="C58" s="12" t="s">
        <v>82</v>
      </c>
      <c r="D58" s="13" t="s">
        <v>250</v>
      </c>
      <c r="E58" s="12" t="s">
        <v>14</v>
      </c>
      <c r="F58" s="14">
        <f>F45</f>
        <v>17.26</v>
      </c>
    </row>
    <row r="59" spans="1:6" ht="17.25" customHeight="1">
      <c r="A59" s="21"/>
      <c r="B59" s="21"/>
      <c r="C59" s="2" t="s">
        <v>83</v>
      </c>
      <c r="D59" s="3" t="s">
        <v>270</v>
      </c>
      <c r="E59" s="21"/>
      <c r="F59" s="21"/>
    </row>
    <row r="60" spans="1:6" ht="17.25" customHeight="1">
      <c r="A60" s="12">
        <v>60008</v>
      </c>
      <c r="B60" s="6" t="s">
        <v>36</v>
      </c>
      <c r="C60" s="12" t="s">
        <v>84</v>
      </c>
      <c r="D60" s="13" t="s">
        <v>251</v>
      </c>
      <c r="E60" s="12" t="s">
        <v>14</v>
      </c>
      <c r="F60" s="14">
        <f>F46</f>
        <v>0.41</v>
      </c>
    </row>
    <row r="61" spans="1:6" ht="17.25" customHeight="1">
      <c r="A61" s="12">
        <v>60008</v>
      </c>
      <c r="B61" s="6" t="s">
        <v>36</v>
      </c>
      <c r="C61" s="12" t="s">
        <v>84</v>
      </c>
      <c r="D61" s="13" t="s">
        <v>252</v>
      </c>
      <c r="E61" s="12" t="s">
        <v>14</v>
      </c>
      <c r="F61" s="14">
        <f>F47</f>
        <v>0.98</v>
      </c>
    </row>
    <row r="62" spans="1:6" ht="17.25" customHeight="1">
      <c r="A62" s="21"/>
      <c r="B62" s="21"/>
      <c r="C62" s="2" t="s">
        <v>85</v>
      </c>
      <c r="D62" s="3" t="s">
        <v>271</v>
      </c>
      <c r="E62" s="21"/>
      <c r="F62" s="21"/>
    </row>
    <row r="63" spans="1:6" ht="17.25" customHeight="1">
      <c r="A63" s="12">
        <v>60006</v>
      </c>
      <c r="B63" s="6" t="s">
        <v>36</v>
      </c>
      <c r="C63" s="12" t="s">
        <v>86</v>
      </c>
      <c r="D63" s="13" t="s">
        <v>253</v>
      </c>
      <c r="E63" s="12" t="s">
        <v>14</v>
      </c>
      <c r="F63" s="14">
        <f>F40</f>
        <v>287.61</v>
      </c>
    </row>
    <row r="64" spans="1:6" ht="17.25" customHeight="1">
      <c r="A64" s="22" t="s">
        <v>30</v>
      </c>
      <c r="B64" s="22"/>
      <c r="C64" s="22"/>
      <c r="D64" s="22"/>
      <c r="E64" s="22"/>
      <c r="F64" s="22"/>
    </row>
    <row r="65" spans="1:6" ht="17.25" customHeight="1">
      <c r="A65" s="23"/>
      <c r="B65" s="23"/>
      <c r="C65" s="23"/>
      <c r="D65" s="23"/>
      <c r="E65" s="23"/>
      <c r="F65" s="23"/>
    </row>
    <row r="66" spans="1:6" ht="17.25" customHeight="1">
      <c r="A66" s="21"/>
      <c r="B66" s="21"/>
      <c r="C66" s="2" t="s">
        <v>0</v>
      </c>
      <c r="D66" s="3" t="s">
        <v>31</v>
      </c>
      <c r="E66" s="21"/>
      <c r="F66" s="21"/>
    </row>
    <row r="67" spans="1:6" ht="17.25" customHeight="1">
      <c r="A67" s="6">
        <v>40661</v>
      </c>
      <c r="B67" s="6" t="s">
        <v>36</v>
      </c>
      <c r="C67" s="6" t="s">
        <v>190</v>
      </c>
      <c r="D67" s="8" t="s">
        <v>28</v>
      </c>
      <c r="E67" s="9" t="s">
        <v>27</v>
      </c>
      <c r="F67" s="10">
        <v>404</v>
      </c>
    </row>
    <row r="68" spans="1:6" ht="17.25" customHeight="1">
      <c r="A68" s="6">
        <v>41161</v>
      </c>
      <c r="B68" s="6" t="s">
        <v>36</v>
      </c>
      <c r="C68" s="6" t="s">
        <v>191</v>
      </c>
      <c r="D68" s="8" t="s">
        <v>258</v>
      </c>
      <c r="E68" s="9" t="s">
        <v>108</v>
      </c>
      <c r="F68" s="10">
        <v>1</v>
      </c>
    </row>
    <row r="69" spans="1:6" ht="17.25" customHeight="1">
      <c r="A69" s="6">
        <v>43064</v>
      </c>
      <c r="B69" s="6" t="s">
        <v>36</v>
      </c>
      <c r="C69" s="6" t="s">
        <v>192</v>
      </c>
      <c r="D69" s="8" t="s">
        <v>187</v>
      </c>
      <c r="E69" s="9" t="s">
        <v>27</v>
      </c>
      <c r="F69" s="10">
        <v>40</v>
      </c>
    </row>
    <row r="70" spans="1:6" ht="17.25" customHeight="1">
      <c r="A70" s="6">
        <v>43065</v>
      </c>
      <c r="B70" s="6" t="s">
        <v>36</v>
      </c>
      <c r="C70" s="6" t="s">
        <v>193</v>
      </c>
      <c r="D70" s="8" t="s">
        <v>188</v>
      </c>
      <c r="E70" s="9" t="s">
        <v>27</v>
      </c>
      <c r="F70" s="10">
        <v>40</v>
      </c>
    </row>
    <row r="71" spans="1:6" ht="17.25" customHeight="1">
      <c r="A71" s="6">
        <v>43066</v>
      </c>
      <c r="B71" s="6" t="s">
        <v>36</v>
      </c>
      <c r="C71" s="6" t="s">
        <v>194</v>
      </c>
      <c r="D71" s="8" t="s">
        <v>189</v>
      </c>
      <c r="E71" s="9" t="s">
        <v>27</v>
      </c>
      <c r="F71" s="10">
        <v>40</v>
      </c>
    </row>
    <row r="72" spans="1:6" ht="17.25" customHeight="1">
      <c r="A72" s="6">
        <v>40567</v>
      </c>
      <c r="B72" s="6" t="s">
        <v>36</v>
      </c>
      <c r="C72" s="6" t="s">
        <v>257</v>
      </c>
      <c r="D72" s="8" t="s">
        <v>246</v>
      </c>
      <c r="E72" s="9" t="s">
        <v>27</v>
      </c>
      <c r="F72" s="10">
        <v>80</v>
      </c>
    </row>
    <row r="73" spans="1:6" ht="17.25" customHeight="1">
      <c r="A73" s="22" t="s">
        <v>32</v>
      </c>
      <c r="B73" s="22"/>
      <c r="C73" s="22"/>
      <c r="D73" s="22"/>
      <c r="E73" s="22"/>
      <c r="F73" s="22"/>
    </row>
    <row r="74" spans="1:6" ht="17.25" customHeight="1">
      <c r="A74" s="23"/>
      <c r="B74" s="23"/>
      <c r="C74" s="23"/>
      <c r="D74" s="23"/>
      <c r="E74" s="23"/>
      <c r="F74" s="23"/>
    </row>
    <row r="75" spans="1:6" ht="17.25" customHeight="1">
      <c r="A75" s="21"/>
      <c r="B75" s="21"/>
      <c r="C75" s="2" t="s">
        <v>2</v>
      </c>
      <c r="D75" s="3" t="s">
        <v>195</v>
      </c>
      <c r="E75" s="21"/>
      <c r="F75" s="21"/>
    </row>
    <row r="76" spans="1:6" ht="17.25" customHeight="1">
      <c r="A76" s="6">
        <v>40936</v>
      </c>
      <c r="B76" s="6" t="s">
        <v>36</v>
      </c>
      <c r="C76" s="6" t="s">
        <v>87</v>
      </c>
      <c r="D76" s="8" t="s">
        <v>29</v>
      </c>
      <c r="E76" s="9" t="s">
        <v>1</v>
      </c>
      <c r="F76" s="10">
        <v>2.93</v>
      </c>
    </row>
    <row r="77" spans="1:6" ht="17.25" customHeight="1">
      <c r="A77" s="6">
        <v>40927</v>
      </c>
      <c r="B77" s="6" t="s">
        <v>36</v>
      </c>
      <c r="C77" s="6" t="s">
        <v>88</v>
      </c>
      <c r="D77" s="8" t="s">
        <v>43</v>
      </c>
      <c r="E77" s="9" t="s">
        <v>1</v>
      </c>
      <c r="F77" s="10">
        <v>316.32</v>
      </c>
    </row>
    <row r="78" spans="1:6" ht="17.25" customHeight="1">
      <c r="A78" s="6">
        <v>42210</v>
      </c>
      <c r="B78" s="6" t="s">
        <v>36</v>
      </c>
      <c r="C78" s="6" t="s">
        <v>196</v>
      </c>
      <c r="D78" s="8" t="s">
        <v>201</v>
      </c>
      <c r="E78" s="9" t="s">
        <v>1</v>
      </c>
      <c r="F78" s="10">
        <v>22</v>
      </c>
    </row>
    <row r="79" spans="1:6" ht="22.5">
      <c r="A79" s="6">
        <v>40915</v>
      </c>
      <c r="B79" s="6" t="s">
        <v>36</v>
      </c>
      <c r="C79" s="6" t="s">
        <v>197</v>
      </c>
      <c r="D79" s="8" t="s">
        <v>200</v>
      </c>
      <c r="E79" s="9" t="s">
        <v>1</v>
      </c>
      <c r="F79" s="10">
        <v>998</v>
      </c>
    </row>
    <row r="80" spans="1:6" ht="17.25" customHeight="1">
      <c r="A80" s="6">
        <v>40912</v>
      </c>
      <c r="B80" s="6" t="s">
        <v>36</v>
      </c>
      <c r="C80" s="6" t="s">
        <v>198</v>
      </c>
      <c r="D80" s="8" t="s">
        <v>202</v>
      </c>
      <c r="E80" s="9" t="s">
        <v>1</v>
      </c>
      <c r="F80" s="10">
        <v>155</v>
      </c>
    </row>
    <row r="81" spans="1:6" ht="17.25" customHeight="1">
      <c r="A81" s="6">
        <v>40372</v>
      </c>
      <c r="B81" s="6" t="s">
        <v>36</v>
      </c>
      <c r="C81" s="6" t="s">
        <v>199</v>
      </c>
      <c r="D81" s="8" t="s">
        <v>241</v>
      </c>
      <c r="E81" s="9" t="s">
        <v>12</v>
      </c>
      <c r="F81" s="10">
        <f>100*2.7*0.15</f>
        <v>40.5</v>
      </c>
    </row>
    <row r="82" spans="1:6" ht="17.25" customHeight="1">
      <c r="A82" s="6">
        <v>40374</v>
      </c>
      <c r="B82" s="6" t="s">
        <v>36</v>
      </c>
      <c r="C82" s="6" t="s">
        <v>243</v>
      </c>
      <c r="D82" s="8" t="s">
        <v>242</v>
      </c>
      <c r="E82" s="9" t="s">
        <v>12</v>
      </c>
      <c r="F82" s="10">
        <f>50*4.5*0.5</f>
        <v>112.5</v>
      </c>
    </row>
    <row r="83" spans="1:6" ht="17.25" customHeight="1">
      <c r="A83" s="6">
        <v>40164</v>
      </c>
      <c r="B83" s="6" t="s">
        <v>36</v>
      </c>
      <c r="C83" s="6" t="s">
        <v>244</v>
      </c>
      <c r="D83" s="8" t="s">
        <v>203</v>
      </c>
      <c r="E83" s="9" t="s">
        <v>1</v>
      </c>
      <c r="F83" s="10">
        <v>723.18</v>
      </c>
    </row>
    <row r="84" spans="1:6" ht="17.25" customHeight="1">
      <c r="A84" s="6">
        <v>40358</v>
      </c>
      <c r="B84" s="6" t="s">
        <v>36</v>
      </c>
      <c r="C84" s="6" t="s">
        <v>255</v>
      </c>
      <c r="D84" s="8" t="s">
        <v>254</v>
      </c>
      <c r="E84" s="9" t="s">
        <v>12</v>
      </c>
      <c r="F84" s="10">
        <v>15.6</v>
      </c>
    </row>
    <row r="85" spans="1:6" ht="17.25" customHeight="1">
      <c r="A85" s="22" t="s">
        <v>65</v>
      </c>
      <c r="B85" s="22"/>
      <c r="C85" s="22"/>
      <c r="D85" s="22"/>
      <c r="E85" s="22"/>
      <c r="F85" s="22"/>
    </row>
    <row r="86" spans="1:6" ht="17.25" customHeight="1">
      <c r="A86" s="24"/>
      <c r="B86" s="24"/>
      <c r="C86" s="24"/>
      <c r="D86" s="24"/>
      <c r="E86" s="24"/>
      <c r="F86" s="24"/>
    </row>
    <row r="87" spans="1:6" ht="17.25" customHeight="1">
      <c r="A87" s="21"/>
      <c r="B87" s="21"/>
      <c r="C87" s="2" t="s">
        <v>133</v>
      </c>
      <c r="D87" s="3" t="s">
        <v>134</v>
      </c>
      <c r="E87" s="21"/>
      <c r="F87" s="21"/>
    </row>
    <row r="88" spans="1:6" ht="17.25" customHeight="1">
      <c r="A88" s="21"/>
      <c r="B88" s="21"/>
      <c r="C88" s="2" t="s">
        <v>135</v>
      </c>
      <c r="D88" s="3" t="s">
        <v>101</v>
      </c>
      <c r="E88" s="21"/>
      <c r="F88" s="21"/>
    </row>
    <row r="89" spans="1:6" ht="17.25" customHeight="1">
      <c r="A89" s="6">
        <v>40282</v>
      </c>
      <c r="B89" s="6" t="s">
        <v>36</v>
      </c>
      <c r="C89" s="6" t="s">
        <v>136</v>
      </c>
      <c r="D89" s="8" t="s">
        <v>102</v>
      </c>
      <c r="E89" s="9" t="s">
        <v>12</v>
      </c>
      <c r="F89" s="10">
        <v>269.8</v>
      </c>
    </row>
    <row r="90" spans="1:6" ht="17.25" customHeight="1">
      <c r="A90" s="6">
        <v>40177</v>
      </c>
      <c r="B90" s="6" t="s">
        <v>36</v>
      </c>
      <c r="C90" s="6" t="s">
        <v>137</v>
      </c>
      <c r="D90" s="8" t="s">
        <v>103</v>
      </c>
      <c r="E90" s="9" t="s">
        <v>12</v>
      </c>
      <c r="F90" s="10">
        <v>269.8</v>
      </c>
    </row>
    <row r="91" spans="1:6" ht="17.25" customHeight="1">
      <c r="A91" s="6">
        <v>40302</v>
      </c>
      <c r="B91" s="6" t="s">
        <v>36</v>
      </c>
      <c r="C91" s="6" t="s">
        <v>138</v>
      </c>
      <c r="D91" s="8" t="s">
        <v>104</v>
      </c>
      <c r="E91" s="9" t="s">
        <v>12</v>
      </c>
      <c r="F91" s="10">
        <v>114.5</v>
      </c>
    </row>
    <row r="92" spans="1:6" ht="17.25" customHeight="1">
      <c r="A92" s="6">
        <v>42647</v>
      </c>
      <c r="B92" s="6" t="s">
        <v>36</v>
      </c>
      <c r="C92" s="6" t="s">
        <v>139</v>
      </c>
      <c r="D92" s="8" t="s">
        <v>178</v>
      </c>
      <c r="E92" s="9" t="s">
        <v>186</v>
      </c>
      <c r="F92" s="10">
        <v>1</v>
      </c>
    </row>
    <row r="93" spans="1:6" ht="17.25" customHeight="1">
      <c r="A93" s="6">
        <v>42653</v>
      </c>
      <c r="B93" s="6" t="s">
        <v>36</v>
      </c>
      <c r="C93" s="6" t="s">
        <v>140</v>
      </c>
      <c r="D93" s="8" t="s">
        <v>105</v>
      </c>
      <c r="E93" s="9" t="s">
        <v>27</v>
      </c>
      <c r="F93" s="10">
        <f>11*30</f>
        <v>330</v>
      </c>
    </row>
    <row r="94" spans="1:6" ht="17.25" customHeight="1">
      <c r="A94" s="6">
        <v>42650</v>
      </c>
      <c r="B94" s="6" t="s">
        <v>36</v>
      </c>
      <c r="C94" s="6" t="s">
        <v>141</v>
      </c>
      <c r="D94" s="8" t="s">
        <v>106</v>
      </c>
      <c r="E94" s="9" t="s">
        <v>186</v>
      </c>
      <c r="F94" s="10">
        <v>1</v>
      </c>
    </row>
    <row r="95" spans="1:6" ht="17.25" customHeight="1">
      <c r="A95" s="6">
        <v>43197</v>
      </c>
      <c r="B95" s="6" t="s">
        <v>36</v>
      </c>
      <c r="C95" s="6" t="s">
        <v>142</v>
      </c>
      <c r="D95" s="8" t="s">
        <v>272</v>
      </c>
      <c r="E95" s="9" t="s">
        <v>27</v>
      </c>
      <c r="F95" s="10">
        <v>20</v>
      </c>
    </row>
    <row r="96" spans="1:6" ht="17.25" customHeight="1">
      <c r="A96" s="6" t="s">
        <v>282</v>
      </c>
      <c r="B96" s="7"/>
      <c r="C96" s="6" t="s">
        <v>143</v>
      </c>
      <c r="D96" s="8" t="s">
        <v>107</v>
      </c>
      <c r="E96" s="9" t="s">
        <v>108</v>
      </c>
      <c r="F96" s="10">
        <v>1</v>
      </c>
    </row>
    <row r="97" spans="1:6" ht="17.25" customHeight="1">
      <c r="A97" s="6" t="s">
        <v>282</v>
      </c>
      <c r="B97" s="7"/>
      <c r="C97" s="6" t="s">
        <v>144</v>
      </c>
      <c r="D97" s="8" t="s">
        <v>109</v>
      </c>
      <c r="E97" s="9" t="s">
        <v>27</v>
      </c>
      <c r="F97" s="10">
        <v>1272</v>
      </c>
    </row>
    <row r="98" spans="1:6" ht="17.25" customHeight="1">
      <c r="A98" s="6">
        <v>40364</v>
      </c>
      <c r="B98" s="6" t="s">
        <v>36</v>
      </c>
      <c r="C98" s="6" t="s">
        <v>145</v>
      </c>
      <c r="D98" s="8" t="s">
        <v>235</v>
      </c>
      <c r="E98" s="9" t="s">
        <v>12</v>
      </c>
      <c r="F98" s="10">
        <v>159.84</v>
      </c>
    </row>
    <row r="99" spans="1:6" ht="17.25" customHeight="1">
      <c r="A99" s="6">
        <v>40376</v>
      </c>
      <c r="B99" s="6" t="s">
        <v>36</v>
      </c>
      <c r="C99" s="6" t="s">
        <v>146</v>
      </c>
      <c r="D99" s="8" t="s">
        <v>110</v>
      </c>
      <c r="E99" s="9" t="s">
        <v>111</v>
      </c>
      <c r="F99" s="10">
        <v>3097</v>
      </c>
    </row>
    <row r="100" spans="1:6" ht="17.25" customHeight="1">
      <c r="A100" s="21"/>
      <c r="B100" s="21"/>
      <c r="C100" s="2" t="s">
        <v>147</v>
      </c>
      <c r="D100" s="3" t="s">
        <v>112</v>
      </c>
      <c r="E100" s="21"/>
      <c r="F100" s="21"/>
    </row>
    <row r="101" spans="1:6" ht="17.25" customHeight="1">
      <c r="A101" s="6">
        <v>40349</v>
      </c>
      <c r="B101" s="6" t="s">
        <v>36</v>
      </c>
      <c r="C101" s="6" t="s">
        <v>148</v>
      </c>
      <c r="D101" s="8" t="s">
        <v>274</v>
      </c>
      <c r="E101" s="9" t="s">
        <v>12</v>
      </c>
      <c r="F101" s="10">
        <v>4.6</v>
      </c>
    </row>
    <row r="102" spans="1:6" ht="17.25" customHeight="1">
      <c r="A102" s="6">
        <v>40310</v>
      </c>
      <c r="B102" s="6" t="s">
        <v>36</v>
      </c>
      <c r="C102" s="6" t="s">
        <v>149</v>
      </c>
      <c r="D102" s="8" t="s">
        <v>273</v>
      </c>
      <c r="E102" s="9" t="s">
        <v>1</v>
      </c>
      <c r="F102" s="10">
        <v>636</v>
      </c>
    </row>
    <row r="103" spans="1:6" ht="17.25" customHeight="1">
      <c r="A103" s="6">
        <v>40376</v>
      </c>
      <c r="B103" s="6" t="s">
        <v>36</v>
      </c>
      <c r="C103" s="6" t="s">
        <v>150</v>
      </c>
      <c r="D103" s="8" t="s">
        <v>110</v>
      </c>
      <c r="E103" s="9" t="s">
        <v>111</v>
      </c>
      <c r="F103" s="10">
        <v>24842</v>
      </c>
    </row>
    <row r="104" spans="1:6" ht="17.25" customHeight="1">
      <c r="A104" s="6">
        <v>40363</v>
      </c>
      <c r="B104" s="6" t="s">
        <v>36</v>
      </c>
      <c r="C104" s="6" t="s">
        <v>151</v>
      </c>
      <c r="D104" s="8" t="s">
        <v>275</v>
      </c>
      <c r="E104" s="9" t="s">
        <v>12</v>
      </c>
      <c r="F104" s="10">
        <v>373</v>
      </c>
    </row>
    <row r="105" spans="1:6" ht="17.25" customHeight="1">
      <c r="A105" s="6">
        <v>40997</v>
      </c>
      <c r="B105" s="6" t="s">
        <v>36</v>
      </c>
      <c r="C105" s="6" t="s">
        <v>152</v>
      </c>
      <c r="D105" s="8" t="s">
        <v>113</v>
      </c>
      <c r="E105" s="9" t="s">
        <v>12</v>
      </c>
      <c r="F105" s="10">
        <f>5.2*31</f>
        <v>161.20000000000002</v>
      </c>
    </row>
    <row r="106" spans="1:6" ht="17.25" customHeight="1">
      <c r="A106" s="6">
        <v>41259</v>
      </c>
      <c r="B106" s="6" t="s">
        <v>36</v>
      </c>
      <c r="C106" s="6" t="s">
        <v>153</v>
      </c>
      <c r="D106" s="8" t="s">
        <v>114</v>
      </c>
      <c r="E106" s="9" t="s">
        <v>27</v>
      </c>
      <c r="F106" s="10">
        <v>160</v>
      </c>
    </row>
    <row r="107" spans="1:6" ht="17.25" customHeight="1">
      <c r="A107" s="6">
        <v>41401</v>
      </c>
      <c r="B107" s="6" t="s">
        <v>36</v>
      </c>
      <c r="C107" s="6" t="s">
        <v>154</v>
      </c>
      <c r="D107" s="8" t="s">
        <v>115</v>
      </c>
      <c r="E107" s="9" t="s">
        <v>1</v>
      </c>
      <c r="F107" s="10">
        <v>280</v>
      </c>
    </row>
    <row r="108" spans="1:6" ht="17.25" customHeight="1">
      <c r="A108" s="6">
        <v>40143</v>
      </c>
      <c r="B108" s="6" t="s">
        <v>36</v>
      </c>
      <c r="C108" s="6" t="s">
        <v>155</v>
      </c>
      <c r="D108" s="8" t="s">
        <v>116</v>
      </c>
      <c r="E108" s="9" t="s">
        <v>12</v>
      </c>
      <c r="F108" s="10">
        <f>F107*0.3</f>
        <v>84</v>
      </c>
    </row>
    <row r="109" spans="1:6" ht="17.25" customHeight="1">
      <c r="A109" s="6">
        <v>42239</v>
      </c>
      <c r="B109" s="6" t="s">
        <v>36</v>
      </c>
      <c r="C109" s="6" t="s">
        <v>156</v>
      </c>
      <c r="D109" s="8" t="s">
        <v>276</v>
      </c>
      <c r="E109" s="9" t="s">
        <v>12</v>
      </c>
      <c r="F109" s="10">
        <v>441.4</v>
      </c>
    </row>
    <row r="110" spans="1:6" ht="17.25" customHeight="1">
      <c r="A110" s="21"/>
      <c r="B110" s="21"/>
      <c r="C110" s="2" t="s">
        <v>157</v>
      </c>
      <c r="D110" s="3" t="s">
        <v>117</v>
      </c>
      <c r="E110" s="21"/>
      <c r="F110" s="21"/>
    </row>
    <row r="111" spans="1:6" ht="17.25" customHeight="1">
      <c r="A111" s="6">
        <v>40349</v>
      </c>
      <c r="B111" s="6" t="s">
        <v>36</v>
      </c>
      <c r="C111" s="6" t="s">
        <v>158</v>
      </c>
      <c r="D111" s="8" t="s">
        <v>274</v>
      </c>
      <c r="E111" s="9" t="s">
        <v>12</v>
      </c>
      <c r="F111" s="10">
        <v>6.3</v>
      </c>
    </row>
    <row r="112" spans="1:6" ht="17.25" customHeight="1">
      <c r="A112" s="6">
        <v>40322</v>
      </c>
      <c r="B112" s="6" t="s">
        <v>36</v>
      </c>
      <c r="C112" s="6" t="s">
        <v>159</v>
      </c>
      <c r="D112" s="8" t="s">
        <v>118</v>
      </c>
      <c r="E112" s="9" t="s">
        <v>1</v>
      </c>
      <c r="F112" s="10">
        <v>1929.2</v>
      </c>
    </row>
    <row r="113" spans="1:6" ht="17.25" customHeight="1">
      <c r="A113" s="6">
        <v>40376</v>
      </c>
      <c r="B113" s="6" t="s">
        <v>36</v>
      </c>
      <c r="C113" s="6" t="s">
        <v>160</v>
      </c>
      <c r="D113" s="8" t="s">
        <v>110</v>
      </c>
      <c r="E113" s="9" t="s">
        <v>111</v>
      </c>
      <c r="F113" s="10">
        <v>89694.3</v>
      </c>
    </row>
    <row r="114" spans="1:6" ht="17.25" customHeight="1">
      <c r="A114" s="6">
        <v>40369</v>
      </c>
      <c r="B114" s="6" t="s">
        <v>36</v>
      </c>
      <c r="C114" s="6" t="s">
        <v>161</v>
      </c>
      <c r="D114" s="8" t="s">
        <v>277</v>
      </c>
      <c r="E114" s="9" t="s">
        <v>12</v>
      </c>
      <c r="F114" s="10">
        <v>454</v>
      </c>
    </row>
    <row r="115" spans="1:6" ht="17.25" customHeight="1">
      <c r="A115" s="6">
        <v>40389</v>
      </c>
      <c r="B115" s="6" t="s">
        <v>36</v>
      </c>
      <c r="C115" s="6" t="s">
        <v>162</v>
      </c>
      <c r="D115" s="8" t="s">
        <v>119</v>
      </c>
      <c r="E115" s="9" t="s">
        <v>27</v>
      </c>
      <c r="F115" s="10">
        <v>110</v>
      </c>
    </row>
    <row r="116" spans="1:6" ht="17.25" customHeight="1">
      <c r="A116" s="6">
        <v>40398</v>
      </c>
      <c r="B116" s="6" t="s">
        <v>36</v>
      </c>
      <c r="C116" s="6" t="s">
        <v>163</v>
      </c>
      <c r="D116" s="8" t="s">
        <v>120</v>
      </c>
      <c r="E116" s="9" t="s">
        <v>1</v>
      </c>
      <c r="F116" s="10">
        <v>337.1</v>
      </c>
    </row>
    <row r="117" spans="1:6" ht="17.25" customHeight="1">
      <c r="A117" s="6">
        <v>40637</v>
      </c>
      <c r="B117" s="6" t="s">
        <v>36</v>
      </c>
      <c r="C117" s="6" t="s">
        <v>164</v>
      </c>
      <c r="D117" s="8" t="s">
        <v>121</v>
      </c>
      <c r="E117" s="9" t="s">
        <v>27</v>
      </c>
      <c r="F117" s="10">
        <v>7</v>
      </c>
    </row>
    <row r="118" spans="1:6" ht="17.25" customHeight="1">
      <c r="A118" s="6">
        <v>40387</v>
      </c>
      <c r="B118" s="6" t="s">
        <v>36</v>
      </c>
      <c r="C118" s="6" t="s">
        <v>165</v>
      </c>
      <c r="D118" s="8" t="s">
        <v>122</v>
      </c>
      <c r="E118" s="9" t="s">
        <v>123</v>
      </c>
      <c r="F118" s="10">
        <v>375</v>
      </c>
    </row>
    <row r="119" spans="1:6" ht="17.25" customHeight="1">
      <c r="A119" s="6">
        <v>42529</v>
      </c>
      <c r="B119" s="6" t="s">
        <v>36</v>
      </c>
      <c r="C119" s="6" t="s">
        <v>166</v>
      </c>
      <c r="D119" s="8" t="s">
        <v>279</v>
      </c>
      <c r="E119" s="9" t="s">
        <v>27</v>
      </c>
      <c r="F119" s="10">
        <v>68.4</v>
      </c>
    </row>
    <row r="120" spans="1:6" ht="24.75" customHeight="1">
      <c r="A120" s="6">
        <v>41199</v>
      </c>
      <c r="B120" s="6" t="s">
        <v>36</v>
      </c>
      <c r="C120" s="6" t="s">
        <v>167</v>
      </c>
      <c r="D120" s="8" t="s">
        <v>278</v>
      </c>
      <c r="E120" s="9" t="s">
        <v>27</v>
      </c>
      <c r="F120" s="10">
        <v>68.4</v>
      </c>
    </row>
    <row r="121" spans="1:6" ht="17.25" customHeight="1">
      <c r="A121" s="6">
        <v>40787</v>
      </c>
      <c r="B121" s="6" t="s">
        <v>36</v>
      </c>
      <c r="C121" s="6" t="s">
        <v>168</v>
      </c>
      <c r="D121" s="8" t="s">
        <v>124</v>
      </c>
      <c r="E121" s="9" t="s">
        <v>12</v>
      </c>
      <c r="F121" s="10">
        <v>30.5</v>
      </c>
    </row>
    <row r="122" spans="1:6" ht="17.25" customHeight="1">
      <c r="A122" s="6">
        <v>40844</v>
      </c>
      <c r="B122" s="6" t="s">
        <v>36</v>
      </c>
      <c r="C122" s="6" t="s">
        <v>169</v>
      </c>
      <c r="D122" s="8" t="s">
        <v>179</v>
      </c>
      <c r="E122" s="9" t="s">
        <v>125</v>
      </c>
      <c r="F122" s="10">
        <v>15.36</v>
      </c>
    </row>
    <row r="123" spans="1:6" ht="17.25" customHeight="1">
      <c r="A123" s="6">
        <v>40817</v>
      </c>
      <c r="B123" s="6" t="s">
        <v>36</v>
      </c>
      <c r="C123" s="6" t="s">
        <v>170</v>
      </c>
      <c r="D123" s="8" t="s">
        <v>236</v>
      </c>
      <c r="E123" s="9" t="s">
        <v>1</v>
      </c>
      <c r="F123" s="10">
        <v>128</v>
      </c>
    </row>
    <row r="124" spans="1:6" ht="17.25" customHeight="1">
      <c r="A124" s="6">
        <v>40819</v>
      </c>
      <c r="B124" s="6" t="s">
        <v>36</v>
      </c>
      <c r="C124" s="6" t="s">
        <v>171</v>
      </c>
      <c r="D124" s="8" t="s">
        <v>180</v>
      </c>
      <c r="E124" s="9" t="s">
        <v>1</v>
      </c>
      <c r="F124" s="10">
        <v>128</v>
      </c>
    </row>
    <row r="125" spans="1:6" ht="17.25" customHeight="1">
      <c r="A125" s="6">
        <v>40972</v>
      </c>
      <c r="B125" s="6" t="s">
        <v>36</v>
      </c>
      <c r="C125" s="6" t="s">
        <v>172</v>
      </c>
      <c r="D125" s="8" t="s">
        <v>280</v>
      </c>
      <c r="E125" s="9" t="s">
        <v>24</v>
      </c>
      <c r="F125" s="17">
        <v>0.15</v>
      </c>
    </row>
    <row r="126" spans="1:6" ht="17.25" customHeight="1">
      <c r="A126" s="6">
        <v>41027</v>
      </c>
      <c r="B126" s="6" t="s">
        <v>36</v>
      </c>
      <c r="C126" s="6" t="s">
        <v>173</v>
      </c>
      <c r="D126" s="8" t="s">
        <v>126</v>
      </c>
      <c r="E126" s="9" t="s">
        <v>12</v>
      </c>
      <c r="F126" s="10">
        <v>404</v>
      </c>
    </row>
    <row r="127" spans="1:6" ht="17.25" customHeight="1">
      <c r="A127" s="6" t="s">
        <v>282</v>
      </c>
      <c r="B127" s="6"/>
      <c r="C127" s="6" t="s">
        <v>174</v>
      </c>
      <c r="D127" s="8" t="s">
        <v>127</v>
      </c>
      <c r="E127" s="9" t="s">
        <v>186</v>
      </c>
      <c r="F127" s="10">
        <v>12</v>
      </c>
    </row>
    <row r="128" spans="1:6" ht="17.25" customHeight="1">
      <c r="A128" s="6">
        <v>40400</v>
      </c>
      <c r="B128" s="6" t="s">
        <v>36</v>
      </c>
      <c r="C128" s="6" t="s">
        <v>175</v>
      </c>
      <c r="D128" s="8" t="s">
        <v>128</v>
      </c>
      <c r="E128" s="9" t="s">
        <v>111</v>
      </c>
      <c r="F128" s="10">
        <v>7142.7</v>
      </c>
    </row>
    <row r="129" spans="1:6" ht="17.25" customHeight="1">
      <c r="A129" s="6">
        <v>40401</v>
      </c>
      <c r="B129" s="6" t="s">
        <v>36</v>
      </c>
      <c r="C129" s="6" t="s">
        <v>176</v>
      </c>
      <c r="D129" s="8" t="s">
        <v>129</v>
      </c>
      <c r="E129" s="9" t="s">
        <v>108</v>
      </c>
      <c r="F129" s="10">
        <v>68</v>
      </c>
    </row>
    <row r="130" spans="1:6" ht="17.25" customHeight="1">
      <c r="A130" s="6">
        <v>42239</v>
      </c>
      <c r="B130" s="6" t="s">
        <v>36</v>
      </c>
      <c r="C130" s="6" t="s">
        <v>237</v>
      </c>
      <c r="D130" s="8" t="s">
        <v>281</v>
      </c>
      <c r="E130" s="9" t="s">
        <v>12</v>
      </c>
      <c r="F130" s="10">
        <v>98.1</v>
      </c>
    </row>
    <row r="131" spans="1:6" ht="17.25" customHeight="1">
      <c r="A131" s="6" t="s">
        <v>282</v>
      </c>
      <c r="B131" s="6"/>
      <c r="C131" s="6" t="s">
        <v>238</v>
      </c>
      <c r="D131" s="8" t="s">
        <v>239</v>
      </c>
      <c r="E131" s="9" t="s">
        <v>12</v>
      </c>
      <c r="F131" s="10">
        <v>88</v>
      </c>
    </row>
    <row r="132" spans="1:6" ht="17.25" customHeight="1">
      <c r="A132" s="22" t="s">
        <v>177</v>
      </c>
      <c r="B132" s="22"/>
      <c r="C132" s="22"/>
      <c r="D132" s="22"/>
      <c r="E132" s="22"/>
      <c r="F132" s="22"/>
    </row>
    <row r="133" spans="1:6" ht="17.25" customHeight="1">
      <c r="A133" s="24"/>
      <c r="B133" s="24"/>
      <c r="C133" s="24"/>
      <c r="D133" s="24"/>
      <c r="E133" s="24"/>
      <c r="F133" s="24"/>
    </row>
    <row r="134" spans="1:6" ht="17.25" customHeight="1">
      <c r="A134" s="21"/>
      <c r="B134" s="21"/>
      <c r="C134" s="2" t="s">
        <v>204</v>
      </c>
      <c r="D134" s="3" t="s">
        <v>205</v>
      </c>
      <c r="E134" s="21"/>
      <c r="F134" s="21"/>
    </row>
    <row r="135" spans="1:6" ht="21" customHeight="1">
      <c r="A135" s="24" t="s">
        <v>207</v>
      </c>
      <c r="B135" s="24"/>
      <c r="C135" s="6" t="s">
        <v>208</v>
      </c>
      <c r="D135" s="8" t="s">
        <v>213</v>
      </c>
      <c r="E135" s="9" t="s">
        <v>185</v>
      </c>
      <c r="F135" s="10">
        <v>4</v>
      </c>
    </row>
    <row r="136" spans="1:6" ht="21" customHeight="1">
      <c r="A136" s="24" t="s">
        <v>207</v>
      </c>
      <c r="B136" s="24"/>
      <c r="C136" s="6" t="s">
        <v>209</v>
      </c>
      <c r="D136" s="8" t="s">
        <v>214</v>
      </c>
      <c r="E136" s="9" t="s">
        <v>185</v>
      </c>
      <c r="F136" s="10">
        <v>5</v>
      </c>
    </row>
    <row r="137" spans="1:6" ht="21" customHeight="1">
      <c r="A137" s="24" t="s">
        <v>207</v>
      </c>
      <c r="B137" s="24"/>
      <c r="C137" s="6" t="s">
        <v>210</v>
      </c>
      <c r="D137" s="8" t="s">
        <v>215</v>
      </c>
      <c r="E137" s="9" t="s">
        <v>185</v>
      </c>
      <c r="F137" s="10">
        <v>5</v>
      </c>
    </row>
    <row r="138" spans="1:6" ht="21" customHeight="1">
      <c r="A138" s="24" t="s">
        <v>207</v>
      </c>
      <c r="B138" s="24"/>
      <c r="C138" s="6" t="s">
        <v>211</v>
      </c>
      <c r="D138" s="8" t="s">
        <v>216</v>
      </c>
      <c r="E138" s="9" t="s">
        <v>185</v>
      </c>
      <c r="F138" s="10">
        <v>2</v>
      </c>
    </row>
    <row r="139" spans="1:6" ht="21" customHeight="1">
      <c r="A139" s="24" t="s">
        <v>207</v>
      </c>
      <c r="B139" s="24"/>
      <c r="C139" s="6" t="s">
        <v>212</v>
      </c>
      <c r="D139" s="8" t="s">
        <v>217</v>
      </c>
      <c r="E139" s="9" t="s">
        <v>185</v>
      </c>
      <c r="F139" s="10">
        <v>1</v>
      </c>
    </row>
    <row r="140" spans="1:6" ht="17.25" customHeight="1">
      <c r="A140" s="25" t="s">
        <v>218</v>
      </c>
      <c r="B140" s="25"/>
      <c r="C140" s="25"/>
      <c r="D140" s="25"/>
      <c r="E140" s="25"/>
      <c r="F140" s="25"/>
    </row>
    <row r="141" spans="1:6" ht="22.5">
      <c r="A141" s="6">
        <v>151139</v>
      </c>
      <c r="B141" s="6" t="s">
        <v>295</v>
      </c>
      <c r="C141" s="6" t="s">
        <v>285</v>
      </c>
      <c r="D141" s="8" t="s">
        <v>219</v>
      </c>
      <c r="E141" s="9" t="s">
        <v>27</v>
      </c>
      <c r="F141" s="10">
        <v>280</v>
      </c>
    </row>
    <row r="142" spans="1:6" ht="22.5">
      <c r="A142" s="6">
        <v>150614</v>
      </c>
      <c r="B142" s="6" t="s">
        <v>295</v>
      </c>
      <c r="C142" s="6" t="s">
        <v>286</v>
      </c>
      <c r="D142" s="8" t="s">
        <v>220</v>
      </c>
      <c r="E142" s="9" t="s">
        <v>185</v>
      </c>
      <c r="F142" s="10">
        <v>13</v>
      </c>
    </row>
    <row r="143" spans="1:6" ht="22.5">
      <c r="A143" s="6">
        <v>150103</v>
      </c>
      <c r="B143" s="6" t="s">
        <v>295</v>
      </c>
      <c r="C143" s="6" t="s">
        <v>287</v>
      </c>
      <c r="D143" s="8" t="s">
        <v>221</v>
      </c>
      <c r="E143" s="9" t="s">
        <v>185</v>
      </c>
      <c r="F143" s="10">
        <v>1</v>
      </c>
    </row>
    <row r="144" spans="1:6" ht="11.25">
      <c r="A144" s="25" t="s">
        <v>222</v>
      </c>
      <c r="B144" s="25"/>
      <c r="C144" s="25"/>
      <c r="D144" s="25"/>
      <c r="E144" s="25"/>
      <c r="F144" s="25"/>
    </row>
    <row r="145" spans="1:6" ht="22.5">
      <c r="A145" s="6">
        <v>150918</v>
      </c>
      <c r="B145" s="6" t="s">
        <v>295</v>
      </c>
      <c r="C145" s="6" t="s">
        <v>288</v>
      </c>
      <c r="D145" s="8" t="s">
        <v>223</v>
      </c>
      <c r="E145" s="9" t="s">
        <v>185</v>
      </c>
      <c r="F145" s="10">
        <v>5</v>
      </c>
    </row>
    <row r="146" spans="1:6" ht="22.5">
      <c r="A146" s="6">
        <v>150906</v>
      </c>
      <c r="B146" s="6" t="s">
        <v>295</v>
      </c>
      <c r="C146" s="6" t="s">
        <v>289</v>
      </c>
      <c r="D146" s="8" t="s">
        <v>224</v>
      </c>
      <c r="E146" s="9" t="s">
        <v>27</v>
      </c>
      <c r="F146" s="10">
        <v>210</v>
      </c>
    </row>
    <row r="147" spans="1:6" ht="11.25">
      <c r="A147" s="25" t="s">
        <v>225</v>
      </c>
      <c r="B147" s="25"/>
      <c r="C147" s="25"/>
      <c r="D147" s="25"/>
      <c r="E147" s="25"/>
      <c r="F147" s="25"/>
    </row>
    <row r="148" spans="1:6" ht="22.5">
      <c r="A148" s="6">
        <v>151417</v>
      </c>
      <c r="B148" s="6" t="s">
        <v>295</v>
      </c>
      <c r="C148" s="6" t="s">
        <v>290</v>
      </c>
      <c r="D148" s="8" t="s">
        <v>226</v>
      </c>
      <c r="E148" s="9" t="s">
        <v>27</v>
      </c>
      <c r="F148" s="10">
        <v>50</v>
      </c>
    </row>
    <row r="149" spans="1:6" ht="22.5">
      <c r="A149" s="6">
        <v>151418</v>
      </c>
      <c r="B149" s="6" t="s">
        <v>295</v>
      </c>
      <c r="C149" s="6" t="s">
        <v>291</v>
      </c>
      <c r="D149" s="8" t="s">
        <v>227</v>
      </c>
      <c r="E149" s="9" t="s">
        <v>27</v>
      </c>
      <c r="F149" s="10">
        <v>66</v>
      </c>
    </row>
    <row r="150" spans="1:6" ht="22.5">
      <c r="A150" s="6">
        <v>151420</v>
      </c>
      <c r="B150" s="6" t="s">
        <v>295</v>
      </c>
      <c r="C150" s="6" t="s">
        <v>292</v>
      </c>
      <c r="D150" s="8" t="s">
        <v>228</v>
      </c>
      <c r="E150" s="9" t="s">
        <v>27</v>
      </c>
      <c r="F150" s="10">
        <v>500</v>
      </c>
    </row>
    <row r="151" spans="1:6" ht="22.5">
      <c r="A151" s="6">
        <v>151421</v>
      </c>
      <c r="B151" s="6" t="s">
        <v>295</v>
      </c>
      <c r="C151" s="6" t="s">
        <v>293</v>
      </c>
      <c r="D151" s="8" t="s">
        <v>229</v>
      </c>
      <c r="E151" s="9" t="s">
        <v>27</v>
      </c>
      <c r="F151" s="10">
        <v>44</v>
      </c>
    </row>
    <row r="152" spans="1:6" ht="17.25" customHeight="1">
      <c r="A152" s="22" t="s">
        <v>284</v>
      </c>
      <c r="B152" s="22"/>
      <c r="C152" s="22"/>
      <c r="D152" s="22"/>
      <c r="E152" s="22"/>
      <c r="F152" s="22"/>
    </row>
    <row r="153" spans="1:6" ht="17.25" customHeight="1">
      <c r="A153" s="24"/>
      <c r="B153" s="24"/>
      <c r="C153" s="24"/>
      <c r="D153" s="24"/>
      <c r="E153" s="24"/>
      <c r="F153" s="24"/>
    </row>
    <row r="154" spans="1:6" ht="17.25" customHeight="1">
      <c r="A154" s="22" t="s">
        <v>25</v>
      </c>
      <c r="B154" s="22"/>
      <c r="C154" s="22"/>
      <c r="D154" s="22"/>
      <c r="E154" s="22"/>
      <c r="F154" s="22"/>
    </row>
    <row r="155" spans="1:6" ht="17.25" customHeight="1">
      <c r="A155" s="26" t="s">
        <v>57</v>
      </c>
      <c r="B155" s="26"/>
      <c r="C155" s="26"/>
      <c r="D155" s="26"/>
      <c r="E155" s="26"/>
      <c r="F155" s="26"/>
    </row>
    <row r="156" spans="1:6" ht="17.25" customHeight="1">
      <c r="A156" s="26" t="s">
        <v>283</v>
      </c>
      <c r="B156" s="26"/>
      <c r="C156" s="26"/>
      <c r="D156" s="26"/>
      <c r="E156" s="26"/>
      <c r="F156" s="26"/>
    </row>
    <row r="157" spans="1:6" ht="17.25" customHeight="1">
      <c r="A157" s="4"/>
      <c r="B157" s="4"/>
      <c r="C157" s="4"/>
      <c r="D157" s="4"/>
      <c r="E157" s="4"/>
      <c r="F157" s="4"/>
    </row>
    <row r="158" spans="1:6" ht="17.25" customHeight="1">
      <c r="A158" s="4"/>
      <c r="B158" s="4"/>
      <c r="C158" s="4"/>
      <c r="D158" s="4"/>
      <c r="E158" s="4"/>
      <c r="F158" s="4"/>
    </row>
    <row r="159" spans="1:6" ht="17.25" customHeight="1">
      <c r="A159" s="4"/>
      <c r="B159" s="4"/>
      <c r="C159" s="4"/>
      <c r="D159" s="4"/>
      <c r="E159" s="4"/>
      <c r="F159" s="4"/>
    </row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</sheetData>
  <sheetProtection/>
  <mergeCells count="68">
    <mergeCell ref="A156:F156"/>
    <mergeCell ref="A144:F144"/>
    <mergeCell ref="A147:F147"/>
    <mergeCell ref="A152:F152"/>
    <mergeCell ref="A153:F153"/>
    <mergeCell ref="A154:F154"/>
    <mergeCell ref="A155:F155"/>
    <mergeCell ref="A135:B135"/>
    <mergeCell ref="A136:B136"/>
    <mergeCell ref="A137:B137"/>
    <mergeCell ref="A138:B138"/>
    <mergeCell ref="A139:B139"/>
    <mergeCell ref="A140:F140"/>
    <mergeCell ref="A110:B110"/>
    <mergeCell ref="E110:F110"/>
    <mergeCell ref="A132:F132"/>
    <mergeCell ref="A133:F133"/>
    <mergeCell ref="A134:B134"/>
    <mergeCell ref="E134:F134"/>
    <mergeCell ref="A87:B87"/>
    <mergeCell ref="E87:F87"/>
    <mergeCell ref="A88:B88"/>
    <mergeCell ref="E88:F88"/>
    <mergeCell ref="A100:B100"/>
    <mergeCell ref="E100:F100"/>
    <mergeCell ref="A73:F73"/>
    <mergeCell ref="A74:F74"/>
    <mergeCell ref="A75:B75"/>
    <mergeCell ref="E75:F75"/>
    <mergeCell ref="A85:F85"/>
    <mergeCell ref="A86:F86"/>
    <mergeCell ref="A62:B62"/>
    <mergeCell ref="E62:F62"/>
    <mergeCell ref="A64:F64"/>
    <mergeCell ref="A65:F65"/>
    <mergeCell ref="A66:B66"/>
    <mergeCell ref="E66:F66"/>
    <mergeCell ref="A50:B50"/>
    <mergeCell ref="E50:F50"/>
    <mergeCell ref="A57:B57"/>
    <mergeCell ref="E57:F57"/>
    <mergeCell ref="A59:B59"/>
    <mergeCell ref="E59:F59"/>
    <mergeCell ref="A36:B36"/>
    <mergeCell ref="E36:F36"/>
    <mergeCell ref="A44:B44"/>
    <mergeCell ref="E44:F44"/>
    <mergeCell ref="A49:B49"/>
    <mergeCell ref="E49:F49"/>
    <mergeCell ref="A30:B30"/>
    <mergeCell ref="E30:F30"/>
    <mergeCell ref="A33:F33"/>
    <mergeCell ref="A34:F34"/>
    <mergeCell ref="A35:B35"/>
    <mergeCell ref="E35:F35"/>
    <mergeCell ref="A6:B6"/>
    <mergeCell ref="E6:F6"/>
    <mergeCell ref="A22:F22"/>
    <mergeCell ref="A23:F23"/>
    <mergeCell ref="A24:B24"/>
    <mergeCell ref="E24:F24"/>
    <mergeCell ref="A1:F1"/>
    <mergeCell ref="A2:D2"/>
    <mergeCell ref="E2:F2"/>
    <mergeCell ref="A3:D3"/>
    <mergeCell ref="E3:F3"/>
    <mergeCell ref="A4:D4"/>
    <mergeCell ref="E4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Pereira Silva</dc:creator>
  <cp:keywords/>
  <dc:description/>
  <cp:lastModifiedBy>amazzega</cp:lastModifiedBy>
  <cp:lastPrinted>2014-05-02T15:07:31Z</cp:lastPrinted>
  <dcterms:created xsi:type="dcterms:W3CDTF">2012-11-09T11:28:15Z</dcterms:created>
  <dcterms:modified xsi:type="dcterms:W3CDTF">2014-08-18T18:31:25Z</dcterms:modified>
  <cp:category/>
  <cp:version/>
  <cp:contentType/>
  <cp:contentStatus/>
</cp:coreProperties>
</file>